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50" windowWidth="22995" windowHeight="9525" activeTab="0"/>
  </bookViews>
  <sheets>
    <sheet name="VENITURI" sheetId="1" r:id="rId1"/>
    <sheet name="CHELTUIELI" sheetId="2" r:id="rId2"/>
  </sheets>
  <definedNames>
    <definedName name="_xlnm.Print_Area" localSheetId="1">'CHELTUIELI'!$A$1:$H$197</definedName>
  </definedNames>
  <calcPr fullCalcOnLoad="1"/>
</workbook>
</file>

<file path=xl/sharedStrings.xml><?xml version="1.0" encoding="utf-8"?>
<sst xmlns="http://schemas.openxmlformats.org/spreadsheetml/2006/main" count="472" uniqueCount="416">
  <si>
    <t>Cod</t>
  </si>
  <si>
    <t>Denumire indicator</t>
  </si>
  <si>
    <t>Credite de angajament</t>
  </si>
  <si>
    <t>Credite bugetare anuale aprobate la finele perioadei de raportare</t>
  </si>
  <si>
    <t>Credite bugetare trimestriale cumulate</t>
  </si>
  <si>
    <t>Plati efectuate cumulat</t>
  </si>
  <si>
    <t>Plati efectuate luna curenta</t>
  </si>
  <si>
    <t xml:space="preserve">B        </t>
  </si>
  <si>
    <t>4"</t>
  </si>
  <si>
    <t>50. 05</t>
  </si>
  <si>
    <t xml:space="preserve">CHELTUIELI- TOTAL      </t>
  </si>
  <si>
    <t>50.05.01</t>
  </si>
  <si>
    <t>CHELTUIELI CURENTE</t>
  </si>
  <si>
    <t>50.05.10</t>
  </si>
  <si>
    <t>TITLUL I CHELTUIELI DE PERSONAL</t>
  </si>
  <si>
    <t>50.05.20</t>
  </si>
  <si>
    <t>TITLUL II BUNURI SI SERVICII</t>
  </si>
  <si>
    <t>50.05.30</t>
  </si>
  <si>
    <t>TITLUL III DOBANZI</t>
  </si>
  <si>
    <t>TITLUL VI TRANSFERURI INTRE UNITATI ALE ADMINISTRATIEI PUBLICE</t>
  </si>
  <si>
    <t>50.05.57</t>
  </si>
  <si>
    <t>TITLUL IX ASISTENTA SOCIALA</t>
  </si>
  <si>
    <t>66.05.58</t>
  </si>
  <si>
    <t>TITLUL X PROIECTE CU FINANTARE DIN FONDURI EXTERNE NERAMBURSABILE AFERENTE CADRULUI FINANCIAR 2014-2020</t>
  </si>
  <si>
    <t xml:space="preserve">TITLUL XI ALTE CHELTUIELI </t>
  </si>
  <si>
    <t>50.05.70</t>
  </si>
  <si>
    <t>CHELTUIELI DE CAPITAL</t>
  </si>
  <si>
    <t>50.05.71</t>
  </si>
  <si>
    <t>TITLUL XII ACTIVE NEFINANCIARE</t>
  </si>
  <si>
    <t>PLATI EFECTUATE IN ANII PRECEDENTI SI RECUPERATE IN ANUL CURENT</t>
  </si>
  <si>
    <t>66.00.05</t>
  </si>
  <si>
    <t>Partea a III-a CHELTUIELI SOCIAL - CULTURALE</t>
  </si>
  <si>
    <t>66.00.05.01</t>
  </si>
  <si>
    <t>66 .05</t>
  </si>
  <si>
    <t>SANATATE</t>
  </si>
  <si>
    <t>66.05.01</t>
  </si>
  <si>
    <t>66.05.10</t>
  </si>
  <si>
    <t>66.05.10.01</t>
  </si>
  <si>
    <t>Cheltuieli de salarii in bani</t>
  </si>
  <si>
    <t>66.05.10.01.01</t>
  </si>
  <si>
    <t>Salarii de baza</t>
  </si>
  <si>
    <t>Sporuri pentru conditii de munca</t>
  </si>
  <si>
    <t>66.05.10.01.12</t>
  </si>
  <si>
    <t>Indemnizatii platite unor persoane din afara unitatii</t>
  </si>
  <si>
    <t>66.05.10.01.13</t>
  </si>
  <si>
    <t>Indemnizatii de delegare</t>
  </si>
  <si>
    <t>Indemnizatii de detasare</t>
  </si>
  <si>
    <t>66.05.10.01.30</t>
  </si>
  <si>
    <t>Alte drepturi salariale in bani</t>
  </si>
  <si>
    <t>Cheltuieli salariale in natura</t>
  </si>
  <si>
    <t>Vouchere de vacanta</t>
  </si>
  <si>
    <t>66.05.10.03</t>
  </si>
  <si>
    <t>Contributii</t>
  </si>
  <si>
    <t>66.05.10.03.01</t>
  </si>
  <si>
    <t>Contributii de asigurari sociale de stat</t>
  </si>
  <si>
    <t>66.05.10.03.02</t>
  </si>
  <si>
    <t>Contributii de asigurari de somaj</t>
  </si>
  <si>
    <t>66.05.10.03.03</t>
  </si>
  <si>
    <t>Contributii de asigurari sociale de sanatate</t>
  </si>
  <si>
    <t>66.05.10.03.04</t>
  </si>
  <si>
    <t xml:space="preserve">Contributii de asigurari pentru accidente de munca si boli profesionale </t>
  </si>
  <si>
    <t>66.05.10.03.06</t>
  </si>
  <si>
    <t>Contributii pentru concedii si indemnizatii</t>
  </si>
  <si>
    <t>Contributia asiguratorie pentru munca</t>
  </si>
  <si>
    <t>66.05.20</t>
  </si>
  <si>
    <t>66.05.20.01</t>
  </si>
  <si>
    <t>Bunuri si servicii</t>
  </si>
  <si>
    <t>66.05.20.01.01</t>
  </si>
  <si>
    <t>Furnituri de birou</t>
  </si>
  <si>
    <t>66.05.20.01.02</t>
  </si>
  <si>
    <t>Materiale pentru curatenie</t>
  </si>
  <si>
    <t>66.05.20.01.03</t>
  </si>
  <si>
    <t>Incalzit, iluminat si forta motrica</t>
  </si>
  <si>
    <t>66.05.20.01.04</t>
  </si>
  <si>
    <t>Apa, canal si salubritate</t>
  </si>
  <si>
    <t>66.05.20.01.05</t>
  </si>
  <si>
    <t>Carburanti si lubrifianti</t>
  </si>
  <si>
    <t>66.05.20.01.06</t>
  </si>
  <si>
    <t>Piese de schimb</t>
  </si>
  <si>
    <t>66.05.20.01.08</t>
  </si>
  <si>
    <t>Posta, telecomunicatii, radio, tv, internet</t>
  </si>
  <si>
    <t>66.05.20.01.09</t>
  </si>
  <si>
    <t>Materiale si prestari de servicii cu caracter functional din care:</t>
  </si>
  <si>
    <t>Materiale si prestari de servicii cu caracter functional pt ch.proprii</t>
  </si>
  <si>
    <t>66.05.20.01.30</t>
  </si>
  <si>
    <t>Alte bunuri si servicii pentru intretinere si functionare, din care:</t>
  </si>
  <si>
    <t xml:space="preserve"> - sume pentru servicii poştale în vederea distribuţiei cardurilor naţionale </t>
  </si>
  <si>
    <t xml:space="preserve">  - sume pentru servicii de mententanta si suport tehnic pentru sistemul ERP</t>
  </si>
  <si>
    <t>66.05.20.02</t>
  </si>
  <si>
    <t>Reparatii curente</t>
  </si>
  <si>
    <t>66.05.20.05</t>
  </si>
  <si>
    <t>Bunuri de natura obiectelor de inventar</t>
  </si>
  <si>
    <t>66.05.20.05.30</t>
  </si>
  <si>
    <t>Alte obiecte de inventar</t>
  </si>
  <si>
    <t>66.05.20.06</t>
  </si>
  <si>
    <t>Deplasari, detasari, transferari</t>
  </si>
  <si>
    <t>66.05.20.06.01</t>
  </si>
  <si>
    <t>Deplasari interne, detasari, transferari</t>
  </si>
  <si>
    <t>66.05.20.06.02</t>
  </si>
  <si>
    <t>Deplasari in strainatate</t>
  </si>
  <si>
    <t>66.05.20.11</t>
  </si>
  <si>
    <t>Carti, publicatii si materiale documentare</t>
  </si>
  <si>
    <t>66.05.20.12</t>
  </si>
  <si>
    <t>Consultanta si expertiza</t>
  </si>
  <si>
    <t>66.05.20.13</t>
  </si>
  <si>
    <t>Pregatire profesionala</t>
  </si>
  <si>
    <t>66.05.20.14</t>
  </si>
  <si>
    <t>Protectia muncii</t>
  </si>
  <si>
    <t>66.05.20.30</t>
  </si>
  <si>
    <t>Alte cheltuieli</t>
  </si>
  <si>
    <t>66.05.20.30.04</t>
  </si>
  <si>
    <t>Chirii</t>
  </si>
  <si>
    <t>66.05.20.30.30</t>
  </si>
  <si>
    <t>Alte cheltuieli cu bunuri si servicii</t>
  </si>
  <si>
    <t>66.05.30</t>
  </si>
  <si>
    <t>66.05.30.03</t>
  </si>
  <si>
    <t>Alte dobanzi</t>
  </si>
  <si>
    <t>66.05.30.03.02</t>
  </si>
  <si>
    <t>Dobanda datorata trezoreriei statului</t>
  </si>
  <si>
    <t>Despagubiri civile</t>
  </si>
  <si>
    <t>Sume aferente persoanelor cu handicap neincadrate</t>
  </si>
  <si>
    <t>66.05.70</t>
  </si>
  <si>
    <t>66.05.71</t>
  </si>
  <si>
    <t>66.05.71.01</t>
  </si>
  <si>
    <t>Active fixe</t>
  </si>
  <si>
    <t>Constructii</t>
  </si>
  <si>
    <t>66.05.71.01.02</t>
  </si>
  <si>
    <t>Masini, echipamente si mijloace de transport</t>
  </si>
  <si>
    <t>66.05.71.01.03</t>
  </si>
  <si>
    <t>Mobilier, aparatura birotica si alte active corporale</t>
  </si>
  <si>
    <t>66.05.71.01.30</t>
  </si>
  <si>
    <t>Alte active fixe</t>
  </si>
  <si>
    <t>Reparatii capitale aferente activelor fixe</t>
  </si>
  <si>
    <t>Administratia centrala</t>
  </si>
  <si>
    <t>66.05.02</t>
  </si>
  <si>
    <t>Servicii publice descentralizate, din care:</t>
  </si>
  <si>
    <t xml:space="preserve"> Plati efectuate in anii precedenti si recuperate in anul curent</t>
  </si>
  <si>
    <t>Materiale si prestari de servicii cu caracter medical</t>
  </si>
  <si>
    <t>66.05.03</t>
  </si>
  <si>
    <t>Produse farmaceutice, materiale sanitare specifice si dispozitive medicale</t>
  </si>
  <si>
    <t>66.05.03.01</t>
  </si>
  <si>
    <t>Medicamente cu si fara contributie personala</t>
  </si>
  <si>
    <t xml:space="preserve">    ~ activitatea curenta</t>
  </si>
  <si>
    <t xml:space="preserve">    ~  cost volum-rezultat</t>
  </si>
  <si>
    <t xml:space="preserve">    ~  cost volum</t>
  </si>
  <si>
    <t xml:space="preserve">    ~ personal contractual</t>
  </si>
  <si>
    <t xml:space="preserve">    ~ medicamente 40% - conform HG nr.186/2009 privind aprobarea Programului pentru compensarea cu 90% a preţului de referinţă al medicamentelor, cu modificarile si completarile ulterioare</t>
  </si>
  <si>
    <t>66.05.03.02</t>
  </si>
  <si>
    <t>Medicamente pentru boli cronice cu risc crescut utilizate in programele nationale cu scop curativ, din care:</t>
  </si>
  <si>
    <t xml:space="preserve">          Programul national detratament pentru boli rare</t>
  </si>
  <si>
    <t xml:space="preserve">          Programul national de tratament al bolilor neurologice</t>
  </si>
  <si>
    <t xml:space="preserve">          Programul national de tratament al hemofiliei si talasemiei</t>
  </si>
  <si>
    <t xml:space="preserve">          Programul national  de diabet zaharat</t>
  </si>
  <si>
    <t xml:space="preserve">          Programul national de boli endocrine</t>
  </si>
  <si>
    <t xml:space="preserve">          Programul national de transplant de organe, tesuturi si celule de origine umana</t>
  </si>
  <si>
    <t xml:space="preserve">         Programul national de sanatate mintala</t>
  </si>
  <si>
    <t xml:space="preserve">          Programul national de oncologie</t>
  </si>
  <si>
    <t>Sume pentru medicamente utilizate in programele nationale cu scop curativ care fac obiectul contractelor de tip COST VOLUM, din care:</t>
  </si>
  <si>
    <t>Subprogramul de tratament al bolnavilor cu afectiuni oncologice(adulti si copii)</t>
  </si>
  <si>
    <t>Programul national de tratament pentru boli rare</t>
  </si>
  <si>
    <t>66.05.03.03</t>
  </si>
  <si>
    <t>Materiale sanitare specifice utilizate in programele nationale cu scop curativ, din care:</t>
  </si>
  <si>
    <t xml:space="preserve">       Programul national  de diabet zaharat-pompe insulina si materiale consumabile</t>
  </si>
  <si>
    <t xml:space="preserve">         Programul national de ortopedie</t>
  </si>
  <si>
    <t xml:space="preserve">          Subprogramul de tratament al surditatii prin proteze auditive implantabile</t>
  </si>
  <si>
    <t xml:space="preserve">          Programul national de terapie intensiva a insuficientei hepatice</t>
  </si>
  <si>
    <t xml:space="preserve">         Programul national de boli cardiovasculare</t>
  </si>
  <si>
    <t xml:space="preserve">       Programul national de sanatate mintala</t>
  </si>
  <si>
    <t xml:space="preserve"> Subprogramul de reconstructie mamara dupa afectiuni oncologice prin endoprotezare</t>
  </si>
  <si>
    <t xml:space="preserve">     Programul national de diagnostic si tratament cu ajutorul aparaturii de inalta performanta, din care:</t>
  </si>
  <si>
    <t xml:space="preserve">   - Subprogramul de radiologie interventionala </t>
  </si>
  <si>
    <t xml:space="preserve">   - Subprogramul de diagnostic si tratament al epilepsiei rezistente la tratamentul medicamentos</t>
  </si>
  <si>
    <t xml:space="preserve">  -  Subprogramul de tratament al hidrocefaliei congenitale sau dobandite la copil</t>
  </si>
  <si>
    <t xml:space="preserve">  - Subprogramul de tratament al durerii neuropate prin implant de neurostimulator medular</t>
  </si>
  <si>
    <t>66.05.03.04</t>
  </si>
  <si>
    <t>Servicii medicale de hemodializa si dializa peritoneala</t>
  </si>
  <si>
    <t>66.05.03.05</t>
  </si>
  <si>
    <t>Dispozitive si echipamente medicale</t>
  </si>
  <si>
    <t>66.05.04</t>
  </si>
  <si>
    <t>Servicii medicale in ambulator</t>
  </si>
  <si>
    <t>66.05.04.01</t>
  </si>
  <si>
    <t>Asistenta medicala primara, din care:</t>
  </si>
  <si>
    <t xml:space="preserve">   - activitate curenta</t>
  </si>
  <si>
    <t xml:space="preserve">  - centre de permanenta</t>
  </si>
  <si>
    <t>66.05.04.02</t>
  </si>
  <si>
    <t>Asistenta medicala  pentru specialitati clinice</t>
  </si>
  <si>
    <t>66.05.04.03</t>
  </si>
  <si>
    <t>Asistenta medicala stomatologica, din care:</t>
  </si>
  <si>
    <t xml:space="preserve">   -  sume pentru servicii medicale tratament si medicatie pentru personalul contractual din sistemul sanitar</t>
  </si>
  <si>
    <t>66.05.04.04</t>
  </si>
  <si>
    <t>Asistenta medicala pentru specialitati paraclinice, din care:</t>
  </si>
  <si>
    <r>
      <t xml:space="preserve">    ~ activitatea curenta</t>
    </r>
  </si>
  <si>
    <t xml:space="preserve">    ~ Subprogramul de monitorizarea activa a terapiilor specifice oncologice  prin PET CT</t>
  </si>
  <si>
    <t xml:space="preserve">    ~  sume pentru evaluarea anuala a bolnavilor cu diabet zaharat (hemoglobina glicata)</t>
  </si>
  <si>
    <t xml:space="preserve">    ~ Subprogramul de diagnostic genetic al tumorilor solide maligne ( sarcom Ewing si neuroblastom ) la copii si adulti</t>
  </si>
  <si>
    <t>66.05.04.05</t>
  </si>
  <si>
    <t xml:space="preserve">Asistenta medicala in centrele medicale multifunctionale, din care: </t>
  </si>
  <si>
    <t>66.05.05</t>
  </si>
  <si>
    <t>Servicii de urgenta prespitalicesti si transport sanitar</t>
  </si>
  <si>
    <t>66.05.06</t>
  </si>
  <si>
    <t>Servicii medicale in unitati sanitare cu paturi</t>
  </si>
  <si>
    <t>66.05.06.01</t>
  </si>
  <si>
    <t>Spitale generale</t>
  </si>
  <si>
    <t xml:space="preserve">    ~ Subprogramul de diagnostic si de monitorizare a bolii minime reziduale a bolnavilor cu leucemii acute prin imunofenotipare, examen citogenetic si/sau FISH si examen de biologie moleculara la copii si adulti</t>
  </si>
  <si>
    <t xml:space="preserve">    ~ Programul national de diagnostic si tratament cu ajutorul aparaturii de inalta performanta</t>
  </si>
  <si>
    <t>Subprogramul de radioterapie a bolnavilor cu afectiuni oncologice</t>
  </si>
  <si>
    <t>66.05.06.04</t>
  </si>
  <si>
    <t>Unitati de recuperare-reabilitare a sanatatii, din care:</t>
  </si>
  <si>
    <t xml:space="preserve">   ~ personal contractual</t>
  </si>
  <si>
    <t>66.05.07</t>
  </si>
  <si>
    <t>Ingrijiri medicale la domiciliu</t>
  </si>
  <si>
    <t>66.05.11</t>
  </si>
  <si>
    <t>Prestatii medicale acordate in baza documentelor internationale</t>
  </si>
  <si>
    <t xml:space="preserve"> Plati efectuate in anii precedenti si recuperate in anul curent-SANATATE</t>
  </si>
  <si>
    <t>TRANSFERURI CURENTE</t>
  </si>
  <si>
    <t>Transferuri din bugetul fondului national unic de asigurări sociale de sănătate către unitățile sanitare pentru acoperirea creșterilor salariale</t>
  </si>
  <si>
    <t>ASIGURARI SI ASISTENTA SOCIALA</t>
  </si>
  <si>
    <t>68.05.01</t>
  </si>
  <si>
    <t>68.05.57.00</t>
  </si>
  <si>
    <t>68.05.57.02</t>
  </si>
  <si>
    <t>Ajutoare sociale</t>
  </si>
  <si>
    <t>68.05.57.02.01</t>
  </si>
  <si>
    <t>Ajutoare sociale in numerar</t>
  </si>
  <si>
    <t>68.05.05</t>
  </si>
  <si>
    <t>Asistenta sociala in caz de boli si invaliditati</t>
  </si>
  <si>
    <t>68.05.05.01</t>
  </si>
  <si>
    <t>Asistenta sociala in caz de boli</t>
  </si>
  <si>
    <t>68.05.06</t>
  </si>
  <si>
    <t>Asistenta sociala pentru familie si copii</t>
  </si>
  <si>
    <t xml:space="preserve"> Plati efectuate in anii precedenti si recuperate in anul curent - Asistenta sociala</t>
  </si>
  <si>
    <t>66.05.58.01</t>
  </si>
  <si>
    <t xml:space="preserve">Alte programe comunitare finantate in perioada 2014-2020 </t>
  </si>
  <si>
    <t>66.05.58.01.01</t>
  </si>
  <si>
    <t>Finantare nationala</t>
  </si>
  <si>
    <t>66.05.58.01.02</t>
  </si>
  <si>
    <t>Finantare externa nerambursabila</t>
  </si>
  <si>
    <t>66.05.58.15</t>
  </si>
  <si>
    <t>Cheltuieli neeligibile</t>
  </si>
  <si>
    <t>66.05.58.15.01</t>
  </si>
  <si>
    <t>FONDURI EXTERNE NERAMBURSABILE</t>
  </si>
  <si>
    <t>50.08</t>
  </si>
  <si>
    <t>50.08.01</t>
  </si>
  <si>
    <t>50.08.10</t>
  </si>
  <si>
    <t>50.08.20</t>
  </si>
  <si>
    <t>Alte chelutuieli in domeniul sanatatii</t>
  </si>
  <si>
    <t>Alte institutii si actiuni sanitare</t>
  </si>
  <si>
    <t>Prevederi bugetare aprobate la finele perioadei de raportare</t>
  </si>
  <si>
    <t>Prevederi bugetare trimestriale cumulate</t>
  </si>
  <si>
    <t>Incasari realizate cumulat</t>
  </si>
  <si>
    <t>Incasari realizate luna curenta</t>
  </si>
  <si>
    <t>00.01.05</t>
  </si>
  <si>
    <t>VENITURI -TOTAL</t>
  </si>
  <si>
    <t>00.02.05</t>
  </si>
  <si>
    <t xml:space="preserve">I. VENITURI CURENTE          </t>
  </si>
  <si>
    <t>12.05</t>
  </si>
  <si>
    <t>Alte impozite si taxe generale pe bunuri si servicii</t>
  </si>
  <si>
    <t>12.05.09</t>
  </si>
  <si>
    <t>Venituri din contributia datorata pentru medicamente finantate din Fondul national unic de asigurari sociale de sanatate si din bugetul Ministerului Sanatatii</t>
  </si>
  <si>
    <t>12.05.10</t>
  </si>
  <si>
    <t>Venituri din contributia datorata pentru medicamente finantate din Fondul national unic de asigurari sociale de sanatate pana la data de 30 septembrie</t>
  </si>
  <si>
    <t>12.05.14</t>
  </si>
  <si>
    <t>Venituri din contributia datorata pentru contractele cost-volum/cost-volum-rezultat</t>
  </si>
  <si>
    <t>Venituri din contributia datorata pentru volume de medicamente consumate care depasesc volumele stabilite prin contracte</t>
  </si>
  <si>
    <t>20. 00.05</t>
  </si>
  <si>
    <t xml:space="preserve">B. CONTRIBUTII DE ASIGURARI            </t>
  </si>
  <si>
    <t>20.05</t>
  </si>
  <si>
    <t xml:space="preserve">CONTRIBUTIILE ANGAJATORILOR  </t>
  </si>
  <si>
    <t>20.05.03</t>
  </si>
  <si>
    <t>Contributii de asigurari sociale de sanatate datorate de angajatori</t>
  </si>
  <si>
    <t>20.05.03.01</t>
  </si>
  <si>
    <t>Contributii de la persoane juridice sau fizice care angajeaza personal salariat</t>
  </si>
  <si>
    <t>20.05.03.02</t>
  </si>
  <si>
    <t>Contributii pt. asigurari sociale de sanatate datorate de persoanele aflate in somaj</t>
  </si>
  <si>
    <t>20.03.03.03</t>
  </si>
  <si>
    <t>Contributii in urma valorificarii creantelor de catre AVAS</t>
  </si>
  <si>
    <t>20.05.03.04</t>
  </si>
  <si>
    <t xml:space="preserve">Contributii  pentru concedii si indemnizatii de la persoane juridice sau fizice </t>
  </si>
  <si>
    <t>20.05.03.05</t>
  </si>
  <si>
    <t xml:space="preserve">Contributii pentru concedii sau indemnizatii  datorate de persoanele aflate in somaj </t>
  </si>
  <si>
    <t>20.05.03.06</t>
  </si>
  <si>
    <t xml:space="preserve">Contributia suportata de angajator pentru concedii si indemnizatii datoarata de persoanele aflate in incapacitate temporara de munca din cauza de accident de munca sau boala profesionala </t>
  </si>
  <si>
    <t>20.05.07</t>
  </si>
  <si>
    <t>20.05.07.01</t>
  </si>
  <si>
    <t>Contributii pentru concedii si indemnizatii de la persoane juridice sau fizice</t>
  </si>
  <si>
    <t>20.05.07.02</t>
  </si>
  <si>
    <t>Contributii pentru concedii si indemnizatii datorate de persoanele aflate in somaj</t>
  </si>
  <si>
    <t>Venituri din contributia asiguratorie pentru munca pentru concedii si indemnizatii</t>
  </si>
  <si>
    <t>21.05</t>
  </si>
  <si>
    <t>CONTRIBUTIILE ASIGURATILOR</t>
  </si>
  <si>
    <t>21.05.03</t>
  </si>
  <si>
    <t>Contributii de asigurari sociale de sanatate datorate de asigurati</t>
  </si>
  <si>
    <t>21.05.03.01</t>
  </si>
  <si>
    <t xml:space="preserve">Contributia datorata de persoane asigurate care au calitatea de angajat </t>
  </si>
  <si>
    <t>21.05.03.02</t>
  </si>
  <si>
    <t>Contributii de asigurari sociale de sanatate datorate pentru persoane care realizeaza venituri din activitati independente si alte activitati si persoanele care nu realizeaza venituri</t>
  </si>
  <si>
    <t>21.05.03.03</t>
  </si>
  <si>
    <t>Contributia pentru concedii si indemnizatii datorate de asigurati</t>
  </si>
  <si>
    <t>21.05.03.04</t>
  </si>
  <si>
    <t>Contributia datorata de pensionari</t>
  </si>
  <si>
    <t>21.05.03.05</t>
  </si>
  <si>
    <t>Contibutii de asigurari sociale de sanatate restituite</t>
  </si>
  <si>
    <t>21.05.05</t>
  </si>
  <si>
    <t>Contributii facultative ale asiguratilor</t>
  </si>
  <si>
    <t>21.05.09</t>
  </si>
  <si>
    <t>Contributii de asigurari sociale de sanatate de la persoane care realizeaza venituri de natura profesionala cu caracter ocazional</t>
  </si>
  <si>
    <t>21.05.16</t>
  </si>
  <si>
    <t>Contributia individuala de asigurari sociale de sanatate datorata de persoanele care realizeaza venituri din drepturi de proprietate intelectuala</t>
  </si>
  <si>
    <t>21.05.17</t>
  </si>
  <si>
    <t>Contributia individuala de asigurari sociale de sanatate datorata de persoanele care realizeaza venituri din activitati desfasurate in baza contractelor/conventiilor civile incheiate potrivit Codului civil, precum si a contractelor pe agent</t>
  </si>
  <si>
    <t>21.05.18</t>
  </si>
  <si>
    <t>Contributia individuala de asigurari sociale de sanatate datorata de persoanele care realizeaza venituri din activitatea de expertiza contabila si tehnica, judiciara si extrajudiciara</t>
  </si>
  <si>
    <t>21.05.19</t>
  </si>
  <si>
    <t>Contributia individuala de asigurari sociale de sanatate datorata de persoanele care realizeaza venitul obtinut dintr-o asociere cu o microintreprindere care nu genereza o persoana juridica</t>
  </si>
  <si>
    <t>21.05.20</t>
  </si>
  <si>
    <t>Contributia individuala de asigurari sociale de sanatate datorata de persoanele care realizeaza venituri , in regim de retinere la sursa a impozitului pe venit, din asocierile fara personalitate juridica</t>
  </si>
  <si>
    <t>21.05.21</t>
  </si>
  <si>
    <t>Contributia individuala de asigurari sociale de sanatate datorata de persoanele care realizeaza venituri , in regim de retinere la sursa a impozitului pe venit, din activitati agricole</t>
  </si>
  <si>
    <t>21.05.22</t>
  </si>
  <si>
    <t>Contributia individuala de asigurari sociale de sanatate datorata de persoanele care realizeaza venituri din arendarea bunurilor agricole</t>
  </si>
  <si>
    <t>21.05.23</t>
  </si>
  <si>
    <t>Contributia individuala de asigurari sociale de sanatate datorata de persoanele care realizeaza venituri din cedarea folosintei bunurilor</t>
  </si>
  <si>
    <t>21.05.24</t>
  </si>
  <si>
    <t>Regularizari</t>
  </si>
  <si>
    <t>21.05.25</t>
  </si>
  <si>
    <t>Contributii pentru concedii si indemnizatii datorate de asigurati</t>
  </si>
  <si>
    <t>21.05.26</t>
  </si>
  <si>
    <t>Contributia individuala de asigurari sociale de sanatate datorata de persoanele care realizeaza venituri obtinute dintr-o asociere cu o persoana juridica</t>
  </si>
  <si>
    <t>21.05.27</t>
  </si>
  <si>
    <t>Diferente aferente contributiei de asigurari sociale de sanatate</t>
  </si>
  <si>
    <t>21.05.50</t>
  </si>
  <si>
    <t>Alte contributii pentru asigurari sociale datorate de asigurati</t>
  </si>
  <si>
    <t>29.00.05</t>
  </si>
  <si>
    <t xml:space="preserve">C.VENITURI NEFISCALE         </t>
  </si>
  <si>
    <t>30. 00.05</t>
  </si>
  <si>
    <t xml:space="preserve">C1.VENITURI DIN PROPRIETATE       </t>
  </si>
  <si>
    <t>30.05</t>
  </si>
  <si>
    <t xml:space="preserve">VENITURI DIN PROPRIETATE       </t>
  </si>
  <si>
    <t>30.05.50</t>
  </si>
  <si>
    <t>Alte venituri din proprietate</t>
  </si>
  <si>
    <t>31.05</t>
  </si>
  <si>
    <t>Venituri din dobanzi</t>
  </si>
  <si>
    <t>31.05.03</t>
  </si>
  <si>
    <t>Alte venituri din dobanzi</t>
  </si>
  <si>
    <t>33.00.05</t>
  </si>
  <si>
    <t>C2 VANZARI DE BUNURI SI SERVICII</t>
  </si>
  <si>
    <t>36.05</t>
  </si>
  <si>
    <t>DIVERSE VENITURI</t>
  </si>
  <si>
    <t>36.24</t>
  </si>
  <si>
    <t>Venituri din compensarea creantelor din despagubiri</t>
  </si>
  <si>
    <t>36.32.01</t>
  </si>
  <si>
    <t>Sume provenite din finantarea bugetara a anilor precedenti</t>
  </si>
  <si>
    <t>36.05.50</t>
  </si>
  <si>
    <t xml:space="preserve">Alte venituri </t>
  </si>
  <si>
    <t>37.05</t>
  </si>
  <si>
    <t>TRANSFERURI VOLUNTARE, ALTELE DECAT SUBVENTIILE</t>
  </si>
  <si>
    <t>37.05.01</t>
  </si>
  <si>
    <t>Donatii si sponsorizari</t>
  </si>
  <si>
    <t>41.00.05</t>
  </si>
  <si>
    <t>IV. SUBVENTII</t>
  </si>
  <si>
    <t>42. 00</t>
  </si>
  <si>
    <t>SUBVENTII DE LA ALTE NIVELE ALE ADMINISTRATIEI PUBLICE</t>
  </si>
  <si>
    <t>42.05</t>
  </si>
  <si>
    <t>SUBVENTII DE LA BUGETUL DE STAT</t>
  </si>
  <si>
    <t>42.05.22</t>
  </si>
  <si>
    <t>Contributii de asigurari de sanatate pentru persoane care satisfac serviciul militar in termen</t>
  </si>
  <si>
    <t>42.05.23</t>
  </si>
  <si>
    <t xml:space="preserve"> Contributii de asigurari de sanatate pentru persoane care executa o pedeapsa  privativa de libertate sau arest preventiv</t>
  </si>
  <si>
    <t>42.05.26</t>
  </si>
  <si>
    <t>Subventii primite de bugetul fondului national unic de asigurari sociale de sanatate pentru echilibrare</t>
  </si>
  <si>
    <t>42.05.27</t>
  </si>
  <si>
    <t xml:space="preserve"> Contributii de asigurari de sanatate pentru persoanele aflate in concediu pentru cresterea copilului</t>
  </si>
  <si>
    <t>42.05.30</t>
  </si>
  <si>
    <t>Contributii de asigurari de sanatate pentru pensionari</t>
  </si>
  <si>
    <t>42.05.47</t>
  </si>
  <si>
    <t>Contributii de asigurari de sanatate pentru persoanele beneficiare de ajutor social</t>
  </si>
  <si>
    <t>42.05.48</t>
  </si>
  <si>
    <t>Contributii de asigurari de sanatate pentru cetateni straini aflati in centrele de cazare</t>
  </si>
  <si>
    <t>42.05.49</t>
  </si>
  <si>
    <t>Contributii de asigurari de sanatate pentru personalul monahal al cultelor recunoscute</t>
  </si>
  <si>
    <t>42.05.50</t>
  </si>
  <si>
    <t>Contributii de asigurari de sanatate pentru persoanele care se afla in executarea masurilor prev. la art.105,113 si 114 din Codul penal, precum si pt. persoane care se afla in perioada de amanare sau interupere a executarii pedepsei private de libertate</t>
  </si>
  <si>
    <t>42.05.53</t>
  </si>
  <si>
    <t xml:space="preserve">Sume alocate din bugetul de stat, altele decat cele de echilibrare, prin bugetul Ministerului Sanatatii </t>
  </si>
  <si>
    <t>42.05.72</t>
  </si>
  <si>
    <t xml:space="preserve"> Contributii de asigurari de sanatate pentru concedii acomodare adoptii</t>
  </si>
  <si>
    <t>Sume alocate bugetului Fondului national unic de asigurari sociale de sanatate, pentru acoperirea deficitului rezultat din aplicarea prvederilor legale referitoare la concediile si indemnizatiile de asigurari sociale de sanatate</t>
  </si>
  <si>
    <t>43.05</t>
  </si>
  <si>
    <t>SUBVENTII DE LA ALTE ADMINISTRATII</t>
  </si>
  <si>
    <t>43.05.02</t>
  </si>
  <si>
    <t>Contributii de asigurari de sanatate pentru persoane care executa o pedeapsa  privativa de libertate sau arest preventiv</t>
  </si>
  <si>
    <t>43.05.03</t>
  </si>
  <si>
    <t>43.05.05</t>
  </si>
  <si>
    <t xml:space="preserve">Contributii de asigurari de sanatate pentru persoane care se afla in concediu medical sau in concedii medicale pentru ingrijirea copilului bolnav in varsta de pana la 7 ani   </t>
  </si>
  <si>
    <t>43.05.06</t>
  </si>
  <si>
    <t>Contributii de asigurari de sanatate pentru persoane care se afla in concediu medical din cauza de accidente de munca si boli profesionale</t>
  </si>
  <si>
    <t>43.05.11</t>
  </si>
  <si>
    <t>43.05.12</t>
  </si>
  <si>
    <t>Sume alocate din veniturile proprii ale Ministerului Sanatatii Publice</t>
  </si>
  <si>
    <t>43.05.13</t>
  </si>
  <si>
    <t>Contributii din bugetul asigurarilor sociale de stat, din sumele alocate sistemului de asigurari pentru accidente de munca si boli profesionale, pentru concedii si indemnizatii datorate persoanelor aflate in incapacitate temporara de munca din cauza accidentelor de munca sau bolilor profesionale</t>
  </si>
  <si>
    <t>43.05.18</t>
  </si>
  <si>
    <t>Contributii de asigurari de sanatate pentru cetatenii romani victime ale traficului de persoane pentru o perioada de cel mult 12 luni</t>
  </si>
  <si>
    <t>Raspundem de realitatea si exactitatea datelor</t>
  </si>
  <si>
    <t>Presedinte - Director General</t>
  </si>
  <si>
    <t xml:space="preserve">lei </t>
  </si>
  <si>
    <t xml:space="preserve"> lei</t>
  </si>
  <si>
    <t xml:space="preserve"> Contributii platite de angajator in numele angajatului</t>
  </si>
  <si>
    <t>Presedinte-Director General</t>
  </si>
  <si>
    <t>Ec. Carmen PRODAN</t>
  </si>
  <si>
    <t>Director Executiv Economic</t>
  </si>
  <si>
    <t>Ec. Adriana HLUHANIUC</t>
  </si>
  <si>
    <r>
      <t>TITLUL</t>
    </r>
    <r>
      <rPr>
        <b/>
        <i/>
        <sz val="10"/>
        <rFont val="Arial"/>
        <family val="2"/>
      </rPr>
      <t xml:space="preserve"> IX</t>
    </r>
    <r>
      <rPr>
        <b/>
        <sz val="10"/>
        <rFont val="Arial"/>
        <family val="2"/>
      </rPr>
      <t xml:space="preserve"> ASISTENTA SOCIALA</t>
    </r>
  </si>
  <si>
    <t>CONT DE EXECUTIE CHELTUIELI IUNIE  2018</t>
  </si>
  <si>
    <t>CONT DE EXECUTIE VENITURI IUNIE   2018</t>
  </si>
  <si>
    <t>21.05.29</t>
  </si>
  <si>
    <t>Contributia de asigurari sociale de sanatate datorata de persoanele fizice care realizeaza venituri in baza contractelor de activitate sportiva</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</si>
</sst>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_ ;[Red]\-#,##0.00\ "/>
    <numFmt numFmtId="166" formatCode="_-* #,##0.00\ _l_e_i_-;\-* #,##0.00\ _l_e_i_-;_-* &quot;-&quot;??\ _l_e_i_-;_-@_-"/>
  </numFmts>
  <fonts count="58">
    <font>
      <sz val="10"/>
      <name val="Arial"/>
      <family val="0"/>
    </font>
    <font>
      <sz val="11"/>
      <color indexed="8"/>
      <name val="Calibri"/>
      <family val="2"/>
    </font>
    <font>
      <sz val="10"/>
      <name val="Palatino Linotype"/>
      <family val="1"/>
    </font>
    <font>
      <b/>
      <i/>
      <sz val="10"/>
      <name val="Palatino Linotype"/>
      <family val="1"/>
    </font>
    <font>
      <b/>
      <sz val="10"/>
      <name val="Palatino Linotype"/>
      <family val="1"/>
    </font>
    <font>
      <i/>
      <sz val="10"/>
      <name val="Palatino Linotype"/>
      <family val="1"/>
    </font>
    <font>
      <sz val="10"/>
      <color indexed="9"/>
      <name val="Arial"/>
      <family val="2"/>
    </font>
    <font>
      <sz val="12"/>
      <name val="Arial"/>
      <family val="2"/>
    </font>
    <font>
      <b/>
      <i/>
      <sz val="10"/>
      <name val="Arial"/>
      <family val="2"/>
    </font>
    <font>
      <b/>
      <i/>
      <sz val="14"/>
      <name val="Arial"/>
      <family val="2"/>
    </font>
    <font>
      <b/>
      <sz val="10"/>
      <name val="Arial"/>
      <family val="2"/>
    </font>
    <font>
      <b/>
      <sz val="9"/>
      <name val="Arial"/>
      <family val="2"/>
    </font>
    <font>
      <sz val="9"/>
      <name val="Arial"/>
      <family val="2"/>
    </font>
    <font>
      <sz val="11"/>
      <name val="Times New Roman CE"/>
      <family val="0"/>
    </font>
    <font>
      <b/>
      <sz val="11"/>
      <name val="Times New Roman CE"/>
      <family val="0"/>
    </font>
    <font>
      <sz val="11"/>
      <name val="Calibri"/>
      <family val="2"/>
    </font>
    <font>
      <sz val="10"/>
      <color indexed="8"/>
      <name val="Arial"/>
      <family val="2"/>
    </font>
    <font>
      <sz val="11"/>
      <name val="Arial"/>
      <family val="2"/>
    </font>
    <font>
      <i/>
      <sz val="11"/>
      <name val="Arial"/>
      <family val="2"/>
    </font>
    <font>
      <b/>
      <sz val="11"/>
      <name val="Arial"/>
      <family val="2"/>
    </font>
    <font>
      <i/>
      <sz val="10"/>
      <name val="Arial"/>
      <family val="2"/>
    </font>
    <font>
      <sz val="10"/>
      <color indexed="10"/>
      <name val="Arial"/>
      <family val="2"/>
    </font>
    <font>
      <b/>
      <sz val="10"/>
      <color indexed="8"/>
      <name val="Arial"/>
      <family val="2"/>
    </font>
    <font>
      <b/>
      <i/>
      <sz val="12"/>
      <name val="Arial"/>
      <family val="2"/>
    </font>
    <font>
      <sz val="11"/>
      <name val="Palatino Linotype"/>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hair"/>
      <right style="hair"/>
      <top style="hair"/>
      <bottom style="hair"/>
    </border>
    <border>
      <left>
        <color indexed="63"/>
      </left>
      <right>
        <color indexed="63"/>
      </right>
      <top style="hair"/>
      <bottom>
        <color indexed="63"/>
      </bottom>
    </border>
  </borders>
  <cellStyleXfs count="7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6" fontId="0" fillId="0" borderId="0" applyFont="0" applyFill="0" applyBorder="0" applyAlignment="0" applyProtection="0"/>
    <xf numFmtId="3" fontId="0" fillId="0" borderId="0">
      <alignment/>
      <protection/>
    </xf>
    <xf numFmtId="44" fontId="0" fillId="0" borderId="0" applyFont="0" applyFill="0" applyBorder="0" applyAlignment="0" applyProtection="0"/>
    <xf numFmtId="42" fontId="0" fillId="0" borderId="0" applyFont="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0" fillId="0" borderId="0">
      <alignment/>
      <protection/>
    </xf>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20">
    <xf numFmtId="0" fontId="0" fillId="0" borderId="0" xfId="0" applyAlignment="1">
      <alignment/>
    </xf>
    <xf numFmtId="49" fontId="2" fillId="0" borderId="0" xfId="0" applyNumberFormat="1" applyFont="1" applyFill="1" applyBorder="1" applyAlignment="1">
      <alignment vertical="top" wrapText="1"/>
    </xf>
    <xf numFmtId="3" fontId="3" fillId="0" borderId="0" xfId="0" applyNumberFormat="1" applyFont="1" applyFill="1" applyBorder="1" applyAlignment="1">
      <alignment horizontal="center"/>
    </xf>
    <xf numFmtId="3" fontId="2" fillId="0" borderId="0" xfId="0" applyNumberFormat="1" applyFont="1" applyFill="1" applyBorder="1" applyAlignment="1">
      <alignment/>
    </xf>
    <xf numFmtId="0" fontId="2" fillId="0" borderId="0" xfId="0" applyFont="1" applyFill="1" applyAlignment="1">
      <alignment/>
    </xf>
    <xf numFmtId="4" fontId="2" fillId="0" borderId="0" xfId="0" applyNumberFormat="1" applyFont="1" applyFill="1" applyBorder="1" applyAlignment="1">
      <alignment/>
    </xf>
    <xf numFmtId="0" fontId="2" fillId="0" borderId="0" xfId="0" applyFont="1" applyFill="1" applyAlignment="1">
      <alignment horizontal="center" vertical="center" wrapText="1"/>
    </xf>
    <xf numFmtId="4" fontId="4" fillId="0" borderId="0" xfId="0" applyNumberFormat="1" applyFont="1" applyFill="1" applyAlignment="1">
      <alignment/>
    </xf>
    <xf numFmtId="0" fontId="4" fillId="0" borderId="0" xfId="0" applyFont="1" applyFill="1" applyAlignment="1">
      <alignment/>
    </xf>
    <xf numFmtId="3" fontId="4" fillId="0" borderId="10" xfId="64" applyNumberFormat="1" applyFont="1" applyFill="1" applyBorder="1" applyAlignment="1">
      <alignment horizontal="right" wrapText="1"/>
      <protection/>
    </xf>
    <xf numFmtId="0" fontId="5" fillId="0" borderId="0" xfId="0" applyFont="1" applyFill="1" applyAlignment="1">
      <alignment/>
    </xf>
    <xf numFmtId="0" fontId="0" fillId="0" borderId="0" xfId="0" applyFill="1" applyAlignment="1">
      <alignment wrapText="1"/>
    </xf>
    <xf numFmtId="0" fontId="8" fillId="0" borderId="0" xfId="0" applyFont="1" applyFill="1" applyAlignment="1">
      <alignment horizontal="left"/>
    </xf>
    <xf numFmtId="4" fontId="9" fillId="0" borderId="0" xfId="0" applyNumberFormat="1" applyFont="1" applyFill="1" applyAlignment="1">
      <alignment horizontal="center"/>
    </xf>
    <xf numFmtId="0" fontId="0" fillId="0" borderId="0" xfId="0" applyFill="1" applyAlignment="1">
      <alignment/>
    </xf>
    <xf numFmtId="4" fontId="0" fillId="0" borderId="0" xfId="0" applyNumberFormat="1" applyFill="1" applyBorder="1" applyAlignment="1">
      <alignment/>
    </xf>
    <xf numFmtId="0" fontId="0" fillId="0" borderId="0" xfId="0" applyFill="1" applyBorder="1" applyAlignment="1">
      <alignment/>
    </xf>
    <xf numFmtId="0" fontId="9" fillId="0" borderId="0" xfId="0" applyFont="1" applyFill="1" applyAlignment="1">
      <alignment horizontal="left"/>
    </xf>
    <xf numFmtId="0" fontId="10" fillId="0" borderId="0" xfId="0" applyFont="1" applyFill="1" applyAlignment="1">
      <alignment vertical="center" wrapText="1"/>
    </xf>
    <xf numFmtId="0" fontId="10" fillId="0" borderId="0" xfId="0" applyFont="1" applyFill="1" applyBorder="1" applyAlignment="1">
      <alignment horizontal="left"/>
    </xf>
    <xf numFmtId="4" fontId="0" fillId="0" borderId="0" xfId="0" applyNumberFormat="1" applyFont="1" applyFill="1" applyBorder="1" applyAlignment="1">
      <alignment/>
    </xf>
    <xf numFmtId="4" fontId="10" fillId="0" borderId="10" xfId="0" applyNumberFormat="1" applyFont="1" applyFill="1" applyBorder="1" applyAlignment="1">
      <alignment horizontal="center" vertical="center" wrapText="1"/>
    </xf>
    <xf numFmtId="4" fontId="10" fillId="0" borderId="10" xfId="0" applyNumberFormat="1" applyFont="1" applyFill="1" applyBorder="1" applyAlignment="1">
      <alignment horizontal="center" vertical="center" wrapText="1"/>
    </xf>
    <xf numFmtId="3" fontId="10" fillId="0" borderId="10" xfId="0" applyNumberFormat="1" applyFont="1" applyFill="1" applyBorder="1" applyAlignment="1">
      <alignment horizontal="center" vertical="center" wrapText="1"/>
    </xf>
    <xf numFmtId="0" fontId="0" fillId="0" borderId="0" xfId="0" applyFont="1" applyFill="1" applyAlignment="1">
      <alignment/>
    </xf>
    <xf numFmtId="3" fontId="10" fillId="0" borderId="10" xfId="0" applyNumberFormat="1" applyFont="1" applyFill="1" applyBorder="1" applyAlignment="1">
      <alignment horizontal="center"/>
    </xf>
    <xf numFmtId="3" fontId="10" fillId="0" borderId="10" xfId="0" applyNumberFormat="1" applyFont="1" applyFill="1" applyBorder="1" applyAlignment="1">
      <alignment horizontal="center" wrapText="1"/>
    </xf>
    <xf numFmtId="3" fontId="0" fillId="0" borderId="0" xfId="0" applyNumberFormat="1" applyFont="1" applyFill="1" applyBorder="1" applyAlignment="1">
      <alignment/>
    </xf>
    <xf numFmtId="3" fontId="0" fillId="0" borderId="0" xfId="0" applyNumberFormat="1" applyFont="1" applyFill="1" applyAlignment="1">
      <alignment/>
    </xf>
    <xf numFmtId="49" fontId="11" fillId="0" borderId="10" xfId="0" applyNumberFormat="1" applyFont="1" applyFill="1" applyBorder="1" applyAlignment="1">
      <alignment horizontal="left"/>
    </xf>
    <xf numFmtId="4" fontId="10" fillId="0" borderId="10" xfId="0" applyNumberFormat="1" applyFont="1" applyFill="1" applyBorder="1" applyAlignment="1">
      <alignment wrapText="1"/>
    </xf>
    <xf numFmtId="4" fontId="10" fillId="0" borderId="0" xfId="0" applyNumberFormat="1" applyFont="1" applyFill="1" applyBorder="1" applyAlignment="1">
      <alignment/>
    </xf>
    <xf numFmtId="49" fontId="12" fillId="0" borderId="10" xfId="0" applyNumberFormat="1" applyFont="1" applyFill="1" applyBorder="1" applyAlignment="1">
      <alignment horizontal="left"/>
    </xf>
    <xf numFmtId="4" fontId="0" fillId="0" borderId="10" xfId="0" applyNumberFormat="1" applyFont="1" applyFill="1" applyBorder="1" applyAlignment="1">
      <alignment wrapText="1"/>
    </xf>
    <xf numFmtId="4" fontId="13" fillId="0" borderId="10" xfId="0" applyNumberFormat="1" applyFont="1" applyFill="1" applyBorder="1" applyAlignment="1">
      <alignment wrapText="1"/>
    </xf>
    <xf numFmtId="4" fontId="14" fillId="0" borderId="10" xfId="0" applyNumberFormat="1" applyFont="1" applyFill="1" applyBorder="1" applyAlignment="1">
      <alignment wrapText="1"/>
    </xf>
    <xf numFmtId="4" fontId="10" fillId="0" borderId="10" xfId="0" applyNumberFormat="1" applyFont="1" applyFill="1" applyBorder="1" applyAlignment="1">
      <alignment/>
    </xf>
    <xf numFmtId="4" fontId="15" fillId="0" borderId="10" xfId="0" applyNumberFormat="1" applyFont="1" applyFill="1" applyBorder="1" applyAlignment="1">
      <alignment wrapText="1"/>
    </xf>
    <xf numFmtId="0" fontId="12" fillId="0" borderId="10" xfId="0" applyFont="1" applyFill="1" applyBorder="1" applyAlignment="1">
      <alignment wrapText="1"/>
    </xf>
    <xf numFmtId="49" fontId="12" fillId="0" borderId="10" xfId="58" applyNumberFormat="1" applyFont="1" applyFill="1" applyBorder="1" applyAlignment="1" applyProtection="1">
      <alignment horizontal="left"/>
      <protection locked="0"/>
    </xf>
    <xf numFmtId="4" fontId="0" fillId="0" borderId="10" xfId="58" applyNumberFormat="1" applyFont="1" applyFill="1" applyBorder="1" applyAlignment="1" applyProtection="1">
      <alignment wrapText="1"/>
      <protection locked="0"/>
    </xf>
    <xf numFmtId="49" fontId="11" fillId="0" borderId="10" xfId="0" applyNumberFormat="1" applyFont="1" applyFill="1" applyBorder="1" applyAlignment="1">
      <alignment horizontal="left"/>
    </xf>
    <xf numFmtId="0" fontId="10" fillId="0" borderId="0" xfId="0" applyFont="1" applyFill="1" applyAlignment="1">
      <alignment/>
    </xf>
    <xf numFmtId="0" fontId="10" fillId="0" borderId="10" xfId="0" applyFont="1" applyFill="1" applyBorder="1" applyAlignment="1">
      <alignment/>
    </xf>
    <xf numFmtId="4" fontId="16" fillId="0" borderId="10" xfId="0" applyNumberFormat="1" applyFont="1" applyFill="1" applyBorder="1" applyAlignment="1">
      <alignment wrapText="1"/>
    </xf>
    <xf numFmtId="49" fontId="12" fillId="0" borderId="10" xfId="0" applyNumberFormat="1" applyFont="1" applyFill="1" applyBorder="1" applyAlignment="1" applyProtection="1">
      <alignment horizontal="left" vertical="center"/>
      <protection/>
    </xf>
    <xf numFmtId="4" fontId="16" fillId="0" borderId="10" xfId="0" applyNumberFormat="1" applyFont="1" applyFill="1" applyBorder="1" applyAlignment="1" applyProtection="1">
      <alignment horizontal="left" wrapText="1"/>
      <protection/>
    </xf>
    <xf numFmtId="4" fontId="12" fillId="0" borderId="10" xfId="0" applyNumberFormat="1" applyFont="1" applyFill="1" applyBorder="1" applyAlignment="1">
      <alignment horizontal="left"/>
    </xf>
    <xf numFmtId="4" fontId="0" fillId="0" borderId="10" xfId="0" applyNumberFormat="1" applyFont="1" applyFill="1" applyBorder="1" applyAlignment="1" applyProtection="1">
      <alignment horizontal="left" wrapText="1"/>
      <protection/>
    </xf>
    <xf numFmtId="165" fontId="0" fillId="0" borderId="10" xfId="0" applyNumberFormat="1" applyFont="1" applyFill="1" applyBorder="1" applyAlignment="1" applyProtection="1">
      <alignment wrapText="1"/>
      <protection/>
    </xf>
    <xf numFmtId="0" fontId="0" fillId="0" borderId="10" xfId="0" applyFont="1" applyFill="1" applyBorder="1" applyAlignment="1">
      <alignment wrapText="1"/>
    </xf>
    <xf numFmtId="165" fontId="0" fillId="0" borderId="10" xfId="63" applyNumberFormat="1" applyFont="1" applyFill="1" applyBorder="1" applyAlignment="1" applyProtection="1">
      <alignment wrapText="1"/>
      <protection/>
    </xf>
    <xf numFmtId="4" fontId="0" fillId="0" borderId="0" xfId="0" applyNumberFormat="1" applyFont="1" applyFill="1" applyBorder="1" applyAlignment="1">
      <alignment/>
    </xf>
    <xf numFmtId="0" fontId="0" fillId="0" borderId="10" xfId="0" applyFont="1" applyFill="1" applyBorder="1" applyAlignment="1">
      <alignment horizontal="left" vertical="center" wrapText="1"/>
    </xf>
    <xf numFmtId="0" fontId="17" fillId="0" borderId="0" xfId="0" applyFont="1" applyFill="1" applyBorder="1" applyAlignment="1">
      <alignment wrapText="1"/>
    </xf>
    <xf numFmtId="4" fontId="17" fillId="0" borderId="0" xfId="63" applyNumberFormat="1" applyFont="1" applyFill="1" applyBorder="1" applyAlignment="1">
      <alignment wrapText="1"/>
      <protection/>
    </xf>
    <xf numFmtId="4" fontId="0" fillId="0" borderId="0" xfId="0" applyNumberFormat="1" applyFont="1" applyFill="1" applyAlignment="1">
      <alignment/>
    </xf>
    <xf numFmtId="0" fontId="0" fillId="0" borderId="0" xfId="0" applyFont="1" applyFill="1" applyAlignment="1">
      <alignment wrapText="1"/>
    </xf>
    <xf numFmtId="0" fontId="17" fillId="0" borderId="0" xfId="0" applyFont="1" applyFill="1" applyAlignment="1">
      <alignment wrapText="1"/>
    </xf>
    <xf numFmtId="0" fontId="17" fillId="0" borderId="0" xfId="0" applyFont="1" applyFill="1" applyAlignment="1">
      <alignment/>
    </xf>
    <xf numFmtId="4" fontId="17" fillId="0" borderId="0" xfId="0" applyNumberFormat="1" applyFont="1" applyFill="1" applyAlignment="1">
      <alignment/>
    </xf>
    <xf numFmtId="4" fontId="0" fillId="0" borderId="0" xfId="0" applyNumberFormat="1" applyFill="1" applyAlignment="1">
      <alignment/>
    </xf>
    <xf numFmtId="0" fontId="8" fillId="0" borderId="0" xfId="0" applyFont="1" applyFill="1" applyAlignment="1">
      <alignment horizontal="right"/>
    </xf>
    <xf numFmtId="4" fontId="0" fillId="0" borderId="10" xfId="0" applyNumberFormat="1" applyFont="1" applyFill="1" applyBorder="1" applyAlignment="1">
      <alignment/>
    </xf>
    <xf numFmtId="4" fontId="10" fillId="0" borderId="10" xfId="0" applyNumberFormat="1" applyFont="1" applyFill="1" applyBorder="1" applyAlignment="1">
      <alignment/>
    </xf>
    <xf numFmtId="3" fontId="4" fillId="0" borderId="0" xfId="0" applyNumberFormat="1" applyFont="1" applyFill="1" applyBorder="1" applyAlignment="1">
      <alignment/>
    </xf>
    <xf numFmtId="0" fontId="19" fillId="0" borderId="0" xfId="0" applyFont="1" applyFill="1" applyAlignment="1">
      <alignment/>
    </xf>
    <xf numFmtId="4" fontId="19" fillId="0" borderId="0" xfId="0" applyNumberFormat="1" applyFont="1" applyFill="1" applyAlignment="1">
      <alignment/>
    </xf>
    <xf numFmtId="4" fontId="10" fillId="0" borderId="0" xfId="0" applyNumberFormat="1" applyFont="1" applyFill="1" applyAlignment="1">
      <alignment/>
    </xf>
    <xf numFmtId="49" fontId="0" fillId="0" borderId="0" xfId="0" applyNumberFormat="1" applyFont="1" applyFill="1" applyBorder="1" applyAlignment="1">
      <alignment vertical="top" wrapText="1"/>
    </xf>
    <xf numFmtId="4" fontId="10" fillId="0" borderId="0" xfId="0" applyNumberFormat="1" applyFont="1" applyFill="1" applyBorder="1" applyAlignment="1">
      <alignment wrapText="1"/>
    </xf>
    <xf numFmtId="3" fontId="10" fillId="0" borderId="0" xfId="0" applyNumberFormat="1" applyFont="1" applyFill="1" applyBorder="1" applyAlignment="1">
      <alignment wrapText="1"/>
    </xf>
    <xf numFmtId="164" fontId="0" fillId="0" borderId="0" xfId="0" applyNumberFormat="1" applyFont="1" applyFill="1" applyBorder="1" applyAlignment="1">
      <alignment/>
    </xf>
    <xf numFmtId="3" fontId="8" fillId="0" borderId="0" xfId="0" applyNumberFormat="1" applyFont="1" applyFill="1" applyBorder="1" applyAlignment="1">
      <alignment horizontal="right" wrapText="1"/>
    </xf>
    <xf numFmtId="49" fontId="10" fillId="0" borderId="10" xfId="0" applyNumberFormat="1" applyFont="1" applyFill="1" applyBorder="1" applyAlignment="1">
      <alignment horizontal="center" vertical="center" wrapText="1"/>
    </xf>
    <xf numFmtId="49" fontId="10" fillId="0" borderId="10" xfId="0" applyNumberFormat="1" applyFont="1" applyFill="1" applyBorder="1" applyAlignment="1">
      <alignment horizontal="center" vertical="top" wrapText="1"/>
    </xf>
    <xf numFmtId="3" fontId="8" fillId="0" borderId="10" xfId="0" applyNumberFormat="1" applyFont="1" applyFill="1" applyBorder="1" applyAlignment="1">
      <alignment horizontal="center"/>
    </xf>
    <xf numFmtId="49" fontId="10" fillId="0" borderId="10" xfId="0" applyNumberFormat="1" applyFont="1" applyFill="1" applyBorder="1" applyAlignment="1">
      <alignment vertical="top" wrapText="1"/>
    </xf>
    <xf numFmtId="165" fontId="10" fillId="0" borderId="10" xfId="63" applyNumberFormat="1" applyFont="1" applyFill="1" applyBorder="1" applyAlignment="1" applyProtection="1">
      <alignment horizontal="left" wrapText="1"/>
      <protection/>
    </xf>
    <xf numFmtId="4" fontId="10" fillId="0" borderId="10" xfId="64" applyNumberFormat="1" applyFont="1" applyFill="1" applyBorder="1" applyAlignment="1" applyProtection="1">
      <alignment horizontal="right" wrapText="1"/>
      <protection/>
    </xf>
    <xf numFmtId="165" fontId="10" fillId="0" borderId="10" xfId="63" applyNumberFormat="1" applyFont="1" applyFill="1" applyBorder="1" applyAlignment="1">
      <alignment wrapText="1"/>
      <protection/>
    </xf>
    <xf numFmtId="4" fontId="10" fillId="0" borderId="10" xfId="64" applyNumberFormat="1" applyFont="1" applyFill="1" applyBorder="1" applyAlignment="1">
      <alignment horizontal="right" wrapText="1"/>
      <protection/>
    </xf>
    <xf numFmtId="49" fontId="10" fillId="0" borderId="10" xfId="0" applyNumberFormat="1" applyFont="1" applyFill="1" applyBorder="1" applyAlignment="1">
      <alignment horizontal="left" vertical="top" wrapText="1"/>
    </xf>
    <xf numFmtId="49" fontId="0" fillId="0" borderId="10" xfId="0" applyNumberFormat="1" applyFont="1" applyFill="1" applyBorder="1" applyAlignment="1">
      <alignment vertical="top" wrapText="1"/>
    </xf>
    <xf numFmtId="4" fontId="0" fillId="0" borderId="10" xfId="63" applyNumberFormat="1" applyFont="1" applyFill="1" applyBorder="1" applyAlignment="1">
      <alignment wrapText="1"/>
      <protection/>
    </xf>
    <xf numFmtId="4" fontId="0" fillId="0" borderId="10" xfId="64" applyNumberFormat="1" applyFont="1" applyFill="1" applyBorder="1" applyAlignment="1" applyProtection="1">
      <alignment horizontal="right" wrapText="1"/>
      <protection/>
    </xf>
    <xf numFmtId="165" fontId="0" fillId="0" borderId="10" xfId="63" applyNumberFormat="1" applyFont="1" applyFill="1" applyBorder="1" applyAlignment="1">
      <alignment wrapText="1"/>
      <protection/>
    </xf>
    <xf numFmtId="4" fontId="8" fillId="0" borderId="10" xfId="0" applyNumberFormat="1" applyFont="1" applyFill="1" applyBorder="1" applyAlignment="1">
      <alignment horizontal="right"/>
    </xf>
    <xf numFmtId="165" fontId="0" fillId="0" borderId="10" xfId="63" applyNumberFormat="1" applyFont="1" applyFill="1" applyBorder="1" applyAlignment="1" applyProtection="1">
      <alignment horizontal="left" vertical="center" wrapText="1"/>
      <protection/>
    </xf>
    <xf numFmtId="4" fontId="19" fillId="0" borderId="10" xfId="64" applyNumberFormat="1" applyFont="1" applyFill="1" applyBorder="1" applyAlignment="1">
      <alignment horizontal="right" wrapText="1"/>
      <protection/>
    </xf>
    <xf numFmtId="49" fontId="20" fillId="0" borderId="10" xfId="0" applyNumberFormat="1" applyFont="1" applyFill="1" applyBorder="1" applyAlignment="1">
      <alignment vertical="top" wrapText="1"/>
    </xf>
    <xf numFmtId="165" fontId="20" fillId="0" borderId="10" xfId="63" applyNumberFormat="1" applyFont="1" applyFill="1" applyBorder="1" applyAlignment="1">
      <alignment wrapText="1"/>
      <protection/>
    </xf>
    <xf numFmtId="4" fontId="10" fillId="0" borderId="10" xfId="64" applyNumberFormat="1" applyFont="1" applyFill="1" applyBorder="1" applyAlignment="1">
      <alignment horizontal="right"/>
      <protection/>
    </xf>
    <xf numFmtId="4" fontId="0" fillId="0" borderId="10" xfId="0" applyNumberFormat="1" applyFont="1" applyFill="1" applyBorder="1" applyAlignment="1">
      <alignment vertical="top" wrapText="1"/>
    </xf>
    <xf numFmtId="49" fontId="0" fillId="0" borderId="10" xfId="0" applyNumberFormat="1" applyFont="1" applyFill="1" applyBorder="1" applyAlignment="1">
      <alignment horizontal="left" vertical="top" wrapText="1"/>
    </xf>
    <xf numFmtId="165" fontId="10" fillId="0" borderId="10" xfId="64" applyNumberFormat="1" applyFont="1" applyFill="1" applyBorder="1" applyAlignment="1">
      <alignment wrapText="1"/>
      <protection/>
    </xf>
    <xf numFmtId="165" fontId="0" fillId="0" borderId="10" xfId="64" applyNumberFormat="1" applyFont="1" applyFill="1" applyBorder="1" applyAlignment="1">
      <alignment wrapText="1"/>
      <protection/>
    </xf>
    <xf numFmtId="49" fontId="21" fillId="0" borderId="10" xfId="0" applyNumberFormat="1" applyFont="1" applyFill="1" applyBorder="1" applyAlignment="1">
      <alignment vertical="top" wrapText="1"/>
    </xf>
    <xf numFmtId="4" fontId="19" fillId="0" borderId="10" xfId="64" applyNumberFormat="1" applyFont="1" applyFill="1" applyBorder="1" applyAlignment="1" applyProtection="1">
      <alignment horizontal="right" wrapText="1"/>
      <protection/>
    </xf>
    <xf numFmtId="4" fontId="0" fillId="0" borderId="10" xfId="0" applyNumberFormat="1" applyFont="1" applyFill="1" applyBorder="1" applyAlignment="1" applyProtection="1">
      <alignment wrapText="1"/>
      <protection/>
    </xf>
    <xf numFmtId="4" fontId="20" fillId="0" borderId="10" xfId="0" applyNumberFormat="1" applyFont="1" applyFill="1" applyBorder="1" applyAlignment="1">
      <alignment horizontal="right"/>
    </xf>
    <xf numFmtId="4" fontId="10" fillId="0" borderId="10" xfId="0" applyNumberFormat="1" applyFont="1" applyFill="1" applyBorder="1" applyAlignment="1" applyProtection="1">
      <alignment horizontal="left" wrapText="1"/>
      <protection/>
    </xf>
    <xf numFmtId="165" fontId="16" fillId="0" borderId="10" xfId="63" applyNumberFormat="1" applyFont="1" applyFill="1" applyBorder="1" applyAlignment="1">
      <alignment wrapText="1"/>
      <protection/>
    </xf>
    <xf numFmtId="4" fontId="0" fillId="0" borderId="10" xfId="63" applyNumberFormat="1" applyFont="1" applyFill="1" applyBorder="1" applyAlignment="1" applyProtection="1">
      <alignment wrapText="1"/>
      <protection/>
    </xf>
    <xf numFmtId="4" fontId="0" fillId="0" borderId="10" xfId="0" applyNumberFormat="1" applyFont="1" applyFill="1" applyBorder="1" applyAlignment="1" applyProtection="1">
      <alignment/>
      <protection/>
    </xf>
    <xf numFmtId="165" fontId="16" fillId="0" borderId="10" xfId="63" applyNumberFormat="1" applyFont="1" applyFill="1" applyBorder="1" applyAlignment="1">
      <alignment horizontal="left" vertical="center" wrapText="1"/>
      <protection/>
    </xf>
    <xf numFmtId="165" fontId="22" fillId="0" borderId="10" xfId="64" applyNumberFormat="1" applyFont="1" applyFill="1" applyBorder="1" applyAlignment="1">
      <alignment horizontal="left" vertical="center" wrapText="1"/>
      <protection/>
    </xf>
    <xf numFmtId="165" fontId="16" fillId="0" borderId="10" xfId="64" applyNumberFormat="1" applyFont="1" applyFill="1" applyBorder="1" applyAlignment="1">
      <alignment horizontal="left" vertical="center" wrapText="1"/>
      <protection/>
    </xf>
    <xf numFmtId="3" fontId="0" fillId="0" borderId="10" xfId="0" applyNumberFormat="1" applyFont="1" applyFill="1" applyBorder="1" applyAlignment="1" applyProtection="1">
      <alignment vertical="top" wrapText="1"/>
      <protection/>
    </xf>
    <xf numFmtId="165" fontId="10" fillId="0" borderId="10" xfId="62" applyNumberFormat="1" applyFont="1" applyFill="1" applyBorder="1" applyAlignment="1">
      <alignment vertical="top" wrapText="1"/>
      <protection/>
    </xf>
    <xf numFmtId="165" fontId="10" fillId="0" borderId="10" xfId="65" applyNumberFormat="1" applyFont="1" applyFill="1" applyBorder="1" applyAlignment="1" applyProtection="1">
      <alignment vertical="top" wrapText="1"/>
      <protection/>
    </xf>
    <xf numFmtId="4" fontId="0" fillId="0" borderId="10" xfId="0" applyNumberFormat="1" applyFont="1" applyFill="1" applyBorder="1" applyAlignment="1">
      <alignment horizontal="left" vertical="center" wrapText="1"/>
    </xf>
    <xf numFmtId="2" fontId="0" fillId="0" borderId="10" xfId="63" applyNumberFormat="1" applyFont="1" applyFill="1" applyBorder="1" applyAlignment="1">
      <alignment wrapText="1"/>
      <protection/>
    </xf>
    <xf numFmtId="165" fontId="10" fillId="0" borderId="10" xfId="63" applyNumberFormat="1" applyFont="1" applyFill="1" applyBorder="1" applyAlignment="1">
      <alignment/>
      <protection/>
    </xf>
    <xf numFmtId="165" fontId="0" fillId="0" borderId="10" xfId="63" applyNumberFormat="1" applyFont="1" applyFill="1" applyBorder="1" applyAlignment="1">
      <alignment/>
      <protection/>
    </xf>
    <xf numFmtId="3" fontId="10" fillId="0" borderId="10" xfId="0" applyNumberFormat="1" applyFont="1" applyFill="1" applyBorder="1" applyAlignment="1">
      <alignment wrapText="1"/>
    </xf>
    <xf numFmtId="3" fontId="0" fillId="0" borderId="10" xfId="0" applyNumberFormat="1" applyFont="1" applyFill="1" applyBorder="1" applyAlignment="1">
      <alignment wrapText="1"/>
    </xf>
    <xf numFmtId="3" fontId="23" fillId="0" borderId="0" xfId="0" applyNumberFormat="1" applyFont="1" applyFill="1" applyBorder="1" applyAlignment="1">
      <alignment horizontal="center"/>
    </xf>
    <xf numFmtId="0" fontId="18" fillId="0" borderId="0" xfId="0" applyFont="1" applyFill="1" applyAlignment="1">
      <alignment horizontal="left" wrapText="1"/>
    </xf>
    <xf numFmtId="49" fontId="24" fillId="0" borderId="11" xfId="0" applyNumberFormat="1" applyFont="1" applyFill="1" applyBorder="1" applyAlignment="1">
      <alignment horizontal="left" vertical="top" wrapText="1"/>
    </xf>
  </cellXfs>
  <cellStyles count="6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0" xfId="45"/>
    <cellStyle name="Currency" xfId="46"/>
    <cellStyle name="Currency [0]"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mal 2" xfId="57"/>
    <cellStyle name="Normal 2 2" xfId="58"/>
    <cellStyle name="Normal 3" xfId="59"/>
    <cellStyle name="Normal 4" xfId="60"/>
    <cellStyle name="Normal 5" xfId="61"/>
    <cellStyle name="Normal_buget 2004 cf lg 507 2003 CU DEBL10% MAI cu virari" xfId="62"/>
    <cellStyle name="Normal_BUGET RECTIFICARE OUG 89 VIRARI FINALE" xfId="63"/>
    <cellStyle name="Normal_BUGET RECTIFICARE OUG 89 VIRARI FINALE_12.Cont executie CHELTUIELI DECEMBRIE 2014" xfId="64"/>
    <cellStyle name="Normal_LG 216 CALCULE BVC 2001" xfId="65"/>
    <cellStyle name="Note" xfId="66"/>
    <cellStyle name="Output" xfId="67"/>
    <cellStyle name="Percent" xfId="68"/>
    <cellStyle name="Percent 2" xfId="69"/>
    <cellStyle name="Style 1" xfId="70"/>
    <cellStyle name="Title" xfId="71"/>
    <cellStyle name="Total" xfId="72"/>
    <cellStyle name="Warning Text" xfId="7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C00CC"/>
  </sheetPr>
  <dimension ref="A1:F130"/>
  <sheetViews>
    <sheetView tabSelected="1" zoomScalePageLayoutView="0" workbookViewId="0" topLeftCell="A1">
      <pane xSplit="3" ySplit="6" topLeftCell="D7" activePane="bottomRight" state="frozen"/>
      <selection pane="topLeft" activeCell="A104" sqref="A104:F104"/>
      <selection pane="topRight" activeCell="A104" sqref="A104:F104"/>
      <selection pane="bottomLeft" activeCell="A104" sqref="A104:F104"/>
      <selection pane="bottomRight" activeCell="F7" sqref="F7"/>
    </sheetView>
  </sheetViews>
  <sheetFormatPr defaultColWidth="9.140625" defaultRowHeight="12.75"/>
  <cols>
    <col min="1" max="1" width="10.28125" style="11" bestFit="1" customWidth="1"/>
    <col min="2" max="2" width="55.00390625" style="14" customWidth="1"/>
    <col min="3" max="3" width="13.7109375" style="61" customWidth="1"/>
    <col min="4" max="4" width="13.57421875" style="61" customWidth="1"/>
    <col min="5" max="5" width="14.140625" style="14" customWidth="1"/>
    <col min="6" max="6" width="12.8515625" style="14" customWidth="1"/>
    <col min="7" max="16384" width="9.140625" style="14" customWidth="1"/>
  </cols>
  <sheetData>
    <row r="1" spans="2:4" ht="18.75">
      <c r="B1" s="12" t="s">
        <v>413</v>
      </c>
      <c r="C1" s="13"/>
      <c r="D1" s="13"/>
    </row>
    <row r="2" spans="2:4" ht="17.25" customHeight="1">
      <c r="B2" s="17"/>
      <c r="C2" s="13"/>
      <c r="D2" s="13"/>
    </row>
    <row r="3" spans="1:6" ht="12.75">
      <c r="A3" s="18"/>
      <c r="B3" s="19"/>
      <c r="C3" s="15"/>
      <c r="D3" s="15"/>
      <c r="E3" s="15"/>
      <c r="F3" s="15"/>
    </row>
    <row r="4" spans="2:6" ht="12.75" customHeight="1">
      <c r="B4" s="16"/>
      <c r="C4" s="20"/>
      <c r="D4" s="20"/>
      <c r="E4" s="15"/>
      <c r="F4" s="62" t="s">
        <v>404</v>
      </c>
    </row>
    <row r="5" spans="1:6" s="24" customFormat="1" ht="76.5">
      <c r="A5" s="21" t="s">
        <v>0</v>
      </c>
      <c r="B5" s="21" t="s">
        <v>1</v>
      </c>
      <c r="C5" s="21" t="s">
        <v>246</v>
      </c>
      <c r="D5" s="22" t="s">
        <v>247</v>
      </c>
      <c r="E5" s="23" t="s">
        <v>248</v>
      </c>
      <c r="F5" s="23" t="s">
        <v>249</v>
      </c>
    </row>
    <row r="6" spans="1:6" s="28" customFormat="1" ht="12.75">
      <c r="A6" s="25"/>
      <c r="B6" s="26"/>
      <c r="C6" s="25"/>
      <c r="D6" s="25"/>
      <c r="E6" s="25"/>
      <c r="F6" s="25"/>
    </row>
    <row r="7" spans="1:6" ht="12.75">
      <c r="A7" s="29" t="s">
        <v>250</v>
      </c>
      <c r="B7" s="30" t="s">
        <v>251</v>
      </c>
      <c r="C7" s="36">
        <f>+C8+C63</f>
        <v>296583960</v>
      </c>
      <c r="D7" s="36">
        <f>+D8+D63</f>
        <v>130671460</v>
      </c>
      <c r="E7" s="36">
        <f>+E8+E63</f>
        <v>144512844</v>
      </c>
      <c r="F7" s="36">
        <f>+F8+F63</f>
        <v>32324381</v>
      </c>
    </row>
    <row r="8" spans="1:6" ht="12.75">
      <c r="A8" s="29" t="s">
        <v>252</v>
      </c>
      <c r="B8" s="30" t="s">
        <v>253</v>
      </c>
      <c r="C8" s="36">
        <f>+C14+C50+C9</f>
        <v>292358000</v>
      </c>
      <c r="D8" s="36">
        <f>+D14+D50+D9</f>
        <v>127375000</v>
      </c>
      <c r="E8" s="36">
        <f>+E14+E50+E9</f>
        <v>143819670</v>
      </c>
      <c r="F8" s="36">
        <f>+F14+F50+F9</f>
        <v>32324381</v>
      </c>
    </row>
    <row r="9" spans="1:6" ht="12.75">
      <c r="A9" s="29" t="s">
        <v>254</v>
      </c>
      <c r="B9" s="30" t="s">
        <v>255</v>
      </c>
      <c r="C9" s="36">
        <f>+C10+C11+C12+C13</f>
        <v>24000</v>
      </c>
      <c r="D9" s="36">
        <f>+D10+D11+D12+D13</f>
        <v>14000</v>
      </c>
      <c r="E9" s="36">
        <f>+E10+E11+E12+E13</f>
        <v>17052</v>
      </c>
      <c r="F9" s="36">
        <f>+F10+F11+F12+F13</f>
        <v>0</v>
      </c>
    </row>
    <row r="10" spans="1:6" ht="38.25">
      <c r="A10" s="29" t="s">
        <v>256</v>
      </c>
      <c r="B10" s="30" t="s">
        <v>257</v>
      </c>
      <c r="C10" s="36">
        <v>24000</v>
      </c>
      <c r="D10" s="36">
        <v>14000</v>
      </c>
      <c r="E10" s="36">
        <v>17052</v>
      </c>
      <c r="F10" s="36">
        <v>0</v>
      </c>
    </row>
    <row r="11" spans="1:6" ht="38.25">
      <c r="A11" s="29" t="s">
        <v>258</v>
      </c>
      <c r="B11" s="30" t="s">
        <v>259</v>
      </c>
      <c r="C11" s="36">
        <v>0</v>
      </c>
      <c r="D11" s="36">
        <v>0</v>
      </c>
      <c r="E11" s="36">
        <v>0</v>
      </c>
      <c r="F11" s="36">
        <v>0</v>
      </c>
    </row>
    <row r="12" spans="1:6" ht="25.5">
      <c r="A12" s="29" t="s">
        <v>260</v>
      </c>
      <c r="B12" s="30" t="s">
        <v>261</v>
      </c>
      <c r="C12" s="36">
        <v>0</v>
      </c>
      <c r="D12" s="36">
        <v>0</v>
      </c>
      <c r="E12" s="36">
        <v>0</v>
      </c>
      <c r="F12" s="36">
        <v>0</v>
      </c>
    </row>
    <row r="13" spans="1:6" ht="38.25">
      <c r="A13" s="29"/>
      <c r="B13" s="30" t="s">
        <v>262</v>
      </c>
      <c r="C13" s="36">
        <v>0</v>
      </c>
      <c r="D13" s="36">
        <v>0</v>
      </c>
      <c r="E13" s="36">
        <v>0</v>
      </c>
      <c r="F13" s="36">
        <v>0</v>
      </c>
    </row>
    <row r="14" spans="1:6" ht="12.75">
      <c r="A14" s="29" t="s">
        <v>263</v>
      </c>
      <c r="B14" s="30" t="s">
        <v>264</v>
      </c>
      <c r="C14" s="36">
        <f>+C15+C27</f>
        <v>291802000</v>
      </c>
      <c r="D14" s="36">
        <f>+D15+D27</f>
        <v>127083000</v>
      </c>
      <c r="E14" s="36">
        <f>+E15+E27</f>
        <v>143613997</v>
      </c>
      <c r="F14" s="36">
        <f>+F15+F27</f>
        <v>32294585</v>
      </c>
    </row>
    <row r="15" spans="1:6" ht="12.75">
      <c r="A15" s="29" t="s">
        <v>265</v>
      </c>
      <c r="B15" s="30" t="s">
        <v>266</v>
      </c>
      <c r="C15" s="36">
        <f>+C16+C23+C26</f>
        <v>47280000</v>
      </c>
      <c r="D15" s="36">
        <f>+D16+D23+D26</f>
        <v>25293000</v>
      </c>
      <c r="E15" s="36">
        <f>+E16+E23+E26</f>
        <v>24317522</v>
      </c>
      <c r="F15" s="36">
        <f>+F16+F23+F26</f>
        <v>9417049</v>
      </c>
    </row>
    <row r="16" spans="1:6" ht="25.5">
      <c r="A16" s="29" t="s">
        <v>267</v>
      </c>
      <c r="B16" s="30" t="s">
        <v>268</v>
      </c>
      <c r="C16" s="36">
        <f>C17+C18+C20+C21+C22+C19</f>
        <v>7132000</v>
      </c>
      <c r="D16" s="36">
        <f>D17+D18+D20+D21+D22+D19</f>
        <v>7132000</v>
      </c>
      <c r="E16" s="36">
        <f>E17+E18+E20+E21+E22+E19</f>
        <v>13067836</v>
      </c>
      <c r="F16" s="36">
        <f>F17+F18+F20+F21+F22+F19</f>
        <v>191696</v>
      </c>
    </row>
    <row r="17" spans="1:6" ht="25.5">
      <c r="A17" s="32" t="s">
        <v>269</v>
      </c>
      <c r="B17" s="33" t="s">
        <v>270</v>
      </c>
      <c r="C17" s="36">
        <v>7099040</v>
      </c>
      <c r="D17" s="36">
        <v>7099040</v>
      </c>
      <c r="E17" s="63">
        <v>13032216</v>
      </c>
      <c r="F17" s="63">
        <v>191696</v>
      </c>
    </row>
    <row r="18" spans="1:6" ht="25.5">
      <c r="A18" s="32" t="s">
        <v>271</v>
      </c>
      <c r="B18" s="33" t="s">
        <v>272</v>
      </c>
      <c r="C18" s="36">
        <v>32960</v>
      </c>
      <c r="D18" s="36">
        <v>32960</v>
      </c>
      <c r="E18" s="63">
        <v>35620</v>
      </c>
      <c r="F18" s="63">
        <v>0</v>
      </c>
    </row>
    <row r="19" spans="1:6" ht="12.75">
      <c r="A19" s="32" t="s">
        <v>273</v>
      </c>
      <c r="B19" s="33" t="s">
        <v>274</v>
      </c>
      <c r="C19" s="36">
        <v>0</v>
      </c>
      <c r="D19" s="36">
        <v>0</v>
      </c>
      <c r="E19" s="63">
        <v>0</v>
      </c>
      <c r="F19" s="63">
        <v>0</v>
      </c>
    </row>
    <row r="20" spans="1:6" ht="25.5">
      <c r="A20" s="32" t="s">
        <v>275</v>
      </c>
      <c r="B20" s="33" t="s">
        <v>276</v>
      </c>
      <c r="C20" s="36">
        <v>0</v>
      </c>
      <c r="D20" s="36">
        <v>0</v>
      </c>
      <c r="E20" s="63">
        <v>0</v>
      </c>
      <c r="F20" s="63">
        <v>0</v>
      </c>
    </row>
    <row r="21" spans="1:6" ht="25.5">
      <c r="A21" s="32" t="s">
        <v>277</v>
      </c>
      <c r="B21" s="33" t="s">
        <v>278</v>
      </c>
      <c r="C21" s="36">
        <v>0</v>
      </c>
      <c r="D21" s="36">
        <v>0</v>
      </c>
      <c r="E21" s="63">
        <v>0</v>
      </c>
      <c r="F21" s="63">
        <v>0</v>
      </c>
    </row>
    <row r="22" spans="1:6" ht="43.5" customHeight="1">
      <c r="A22" s="32" t="s">
        <v>279</v>
      </c>
      <c r="B22" s="34" t="s">
        <v>280</v>
      </c>
      <c r="C22" s="36">
        <v>0</v>
      </c>
      <c r="D22" s="36">
        <v>0</v>
      </c>
      <c r="E22" s="63">
        <v>0</v>
      </c>
      <c r="F22" s="63">
        <v>0</v>
      </c>
    </row>
    <row r="23" spans="1:6" ht="14.25">
      <c r="A23" s="29" t="s">
        <v>281</v>
      </c>
      <c r="B23" s="35" t="s">
        <v>62</v>
      </c>
      <c r="C23" s="64">
        <f>C24+C25</f>
        <v>2606000</v>
      </c>
      <c r="D23" s="64">
        <f>D24+D25</f>
        <v>2606000</v>
      </c>
      <c r="E23" s="64">
        <f>E24+E25</f>
        <v>2045452</v>
      </c>
      <c r="F23" s="64">
        <f>F24+F25</f>
        <v>21119</v>
      </c>
    </row>
    <row r="24" spans="1:6" ht="30">
      <c r="A24" s="32" t="s">
        <v>282</v>
      </c>
      <c r="B24" s="34" t="s">
        <v>283</v>
      </c>
      <c r="C24" s="36">
        <v>2605992</v>
      </c>
      <c r="D24" s="36">
        <v>2605992</v>
      </c>
      <c r="E24" s="63">
        <v>2045444</v>
      </c>
      <c r="F24" s="63">
        <v>21119</v>
      </c>
    </row>
    <row r="25" spans="1:6" ht="30">
      <c r="A25" s="32" t="s">
        <v>284</v>
      </c>
      <c r="B25" s="34" t="s">
        <v>285</v>
      </c>
      <c r="C25" s="36">
        <v>8</v>
      </c>
      <c r="D25" s="36">
        <v>8</v>
      </c>
      <c r="E25" s="63">
        <v>8</v>
      </c>
      <c r="F25" s="63">
        <v>0</v>
      </c>
    </row>
    <row r="26" spans="1:6" ht="30">
      <c r="A26" s="32"/>
      <c r="B26" s="34" t="s">
        <v>286</v>
      </c>
      <c r="C26" s="36">
        <v>37542000</v>
      </c>
      <c r="D26" s="36">
        <v>15555000</v>
      </c>
      <c r="E26" s="63">
        <v>9204234</v>
      </c>
      <c r="F26" s="63">
        <v>9204234</v>
      </c>
    </row>
    <row r="27" spans="1:6" ht="12.75">
      <c r="A27" s="29" t="s">
        <v>287</v>
      </c>
      <c r="B27" s="30" t="s">
        <v>288</v>
      </c>
      <c r="C27" s="36">
        <f>C28+C34+C49+C35+C36+C37+C38+C39+C40+C41+C42+C43+C44+C45+C46+C47+C48</f>
        <v>244522000</v>
      </c>
      <c r="D27" s="36">
        <f>D28+D34+D49+D35+D36+D37+D38+D39+D40+D41+D42+D43+D44+D45+D46+D47+D48</f>
        <v>101790000</v>
      </c>
      <c r="E27" s="36">
        <f>E28+E34+E49+E35+E36+E37+E38+E39+E40+E41+E42+E43+E44+E45+E46+E47+E48</f>
        <v>119296475</v>
      </c>
      <c r="F27" s="36">
        <f>F28+F34+F49+F35+F36+F37+F38+F39+F40+F41+F42+F43+F44+F45+F46+F47+F48</f>
        <v>22877536</v>
      </c>
    </row>
    <row r="28" spans="1:6" ht="25.5">
      <c r="A28" s="29" t="s">
        <v>289</v>
      </c>
      <c r="B28" s="30" t="s">
        <v>290</v>
      </c>
      <c r="C28" s="36">
        <f>C29+C30+C31+C32+C33</f>
        <v>242347000</v>
      </c>
      <c r="D28" s="36">
        <f>D29+D30+D31+D32+D33</f>
        <v>100968000</v>
      </c>
      <c r="E28" s="36">
        <f>E29+E30+E31+E32+E33</f>
        <v>118477834</v>
      </c>
      <c r="F28" s="36">
        <f>F29+F30+F31+F32+F33</f>
        <v>22795568</v>
      </c>
    </row>
    <row r="29" spans="1:6" ht="25.5">
      <c r="A29" s="32" t="s">
        <v>291</v>
      </c>
      <c r="B29" s="33" t="s">
        <v>292</v>
      </c>
      <c r="C29" s="36">
        <v>229022000</v>
      </c>
      <c r="D29" s="36">
        <v>95417000</v>
      </c>
      <c r="E29" s="63">
        <v>113719454</v>
      </c>
      <c r="F29" s="63">
        <v>22095490</v>
      </c>
    </row>
    <row r="30" spans="1:6" ht="60">
      <c r="A30" s="32" t="s">
        <v>293</v>
      </c>
      <c r="B30" s="37" t="s">
        <v>294</v>
      </c>
      <c r="C30" s="36">
        <v>13304710</v>
      </c>
      <c r="D30" s="36">
        <v>5543000</v>
      </c>
      <c r="E30" s="63">
        <v>4753979</v>
      </c>
      <c r="F30" s="63">
        <v>700078</v>
      </c>
    </row>
    <row r="31" spans="1:6" ht="27.75" customHeight="1">
      <c r="A31" s="32" t="s">
        <v>295</v>
      </c>
      <c r="B31" s="33" t="s">
        <v>296</v>
      </c>
      <c r="C31" s="36">
        <v>0</v>
      </c>
      <c r="D31" s="36">
        <v>0</v>
      </c>
      <c r="E31" s="63">
        <v>0</v>
      </c>
      <c r="F31" s="63">
        <v>0</v>
      </c>
    </row>
    <row r="32" spans="1:6" ht="12.75">
      <c r="A32" s="32" t="s">
        <v>297</v>
      </c>
      <c r="B32" s="33" t="s">
        <v>298</v>
      </c>
      <c r="C32" s="36">
        <v>20290</v>
      </c>
      <c r="D32" s="36">
        <v>8000</v>
      </c>
      <c r="E32" s="63">
        <v>4401</v>
      </c>
      <c r="F32" s="63">
        <v>0</v>
      </c>
    </row>
    <row r="33" spans="1:6" ht="12.75">
      <c r="A33" s="32" t="s">
        <v>299</v>
      </c>
      <c r="B33" s="33" t="s">
        <v>300</v>
      </c>
      <c r="C33" s="36">
        <v>0</v>
      </c>
      <c r="D33" s="36">
        <v>0</v>
      </c>
      <c r="E33" s="63">
        <v>0</v>
      </c>
      <c r="F33" s="63">
        <v>0</v>
      </c>
    </row>
    <row r="34" spans="1:6" ht="12.75">
      <c r="A34" s="32" t="s">
        <v>301</v>
      </c>
      <c r="B34" s="33" t="s">
        <v>302</v>
      </c>
      <c r="C34" s="36">
        <v>0</v>
      </c>
      <c r="D34" s="36">
        <v>0</v>
      </c>
      <c r="E34" s="63">
        <v>10</v>
      </c>
      <c r="F34" s="63">
        <v>10</v>
      </c>
    </row>
    <row r="35" spans="1:6" ht="24">
      <c r="A35" s="32" t="s">
        <v>303</v>
      </c>
      <c r="B35" s="38" t="s">
        <v>304</v>
      </c>
      <c r="C35" s="36">
        <v>0</v>
      </c>
      <c r="D35" s="36">
        <v>0</v>
      </c>
      <c r="E35" s="63">
        <v>0</v>
      </c>
      <c r="F35" s="63">
        <v>0</v>
      </c>
    </row>
    <row r="36" spans="1:6" ht="38.25">
      <c r="A36" s="32" t="s">
        <v>305</v>
      </c>
      <c r="B36" s="33" t="s">
        <v>306</v>
      </c>
      <c r="C36" s="36">
        <v>37000</v>
      </c>
      <c r="D36" s="36">
        <v>20000</v>
      </c>
      <c r="E36" s="63">
        <v>14028</v>
      </c>
      <c r="F36" s="63">
        <v>184</v>
      </c>
    </row>
    <row r="37" spans="1:6" ht="51">
      <c r="A37" s="32" t="s">
        <v>307</v>
      </c>
      <c r="B37" s="33" t="s">
        <v>308</v>
      </c>
      <c r="C37" s="36">
        <v>438000</v>
      </c>
      <c r="D37" s="36">
        <v>247000</v>
      </c>
      <c r="E37" s="63">
        <v>2323</v>
      </c>
      <c r="F37" s="63">
        <v>155</v>
      </c>
    </row>
    <row r="38" spans="1:6" ht="38.25">
      <c r="A38" s="32" t="s">
        <v>309</v>
      </c>
      <c r="B38" s="33" t="s">
        <v>310</v>
      </c>
      <c r="C38" s="36">
        <v>0</v>
      </c>
      <c r="D38" s="36">
        <v>0</v>
      </c>
      <c r="E38" s="63">
        <v>0</v>
      </c>
      <c r="F38" s="63">
        <v>0</v>
      </c>
    </row>
    <row r="39" spans="1:6" ht="38.25">
      <c r="A39" s="32" t="s">
        <v>311</v>
      </c>
      <c r="B39" s="33" t="s">
        <v>312</v>
      </c>
      <c r="C39" s="36">
        <v>5000</v>
      </c>
      <c r="D39" s="36">
        <v>1000</v>
      </c>
      <c r="E39" s="63">
        <v>1374</v>
      </c>
      <c r="F39" s="63">
        <v>0</v>
      </c>
    </row>
    <row r="40" spans="1:6" ht="51">
      <c r="A40" s="32" t="s">
        <v>313</v>
      </c>
      <c r="B40" s="33" t="s">
        <v>314</v>
      </c>
      <c r="C40" s="36">
        <v>0</v>
      </c>
      <c r="D40" s="36">
        <v>0</v>
      </c>
      <c r="E40" s="63">
        <v>0</v>
      </c>
      <c r="F40" s="63">
        <v>0</v>
      </c>
    </row>
    <row r="41" spans="1:6" ht="38.25">
      <c r="A41" s="32" t="s">
        <v>315</v>
      </c>
      <c r="B41" s="33" t="s">
        <v>316</v>
      </c>
      <c r="C41" s="36">
        <v>0</v>
      </c>
      <c r="D41" s="36">
        <v>0</v>
      </c>
      <c r="E41" s="63">
        <v>0</v>
      </c>
      <c r="F41" s="63">
        <v>0</v>
      </c>
    </row>
    <row r="42" spans="1:6" ht="38.25">
      <c r="A42" s="32" t="s">
        <v>317</v>
      </c>
      <c r="B42" s="33" t="s">
        <v>318</v>
      </c>
      <c r="C42" s="36">
        <v>24000</v>
      </c>
      <c r="D42" s="36">
        <v>10000</v>
      </c>
      <c r="E42" s="63">
        <v>18592</v>
      </c>
      <c r="F42" s="63">
        <v>0</v>
      </c>
    </row>
    <row r="43" spans="1:6" ht="30" customHeight="1">
      <c r="A43" s="32" t="s">
        <v>319</v>
      </c>
      <c r="B43" s="33" t="s">
        <v>320</v>
      </c>
      <c r="C43" s="36">
        <v>1128000</v>
      </c>
      <c r="D43" s="36">
        <v>476000</v>
      </c>
      <c r="E43" s="63">
        <v>161434</v>
      </c>
      <c r="F43" s="63">
        <v>18869</v>
      </c>
    </row>
    <row r="44" spans="1:6" ht="12.75">
      <c r="A44" s="32" t="s">
        <v>321</v>
      </c>
      <c r="B44" s="33" t="s">
        <v>322</v>
      </c>
      <c r="C44" s="36">
        <v>543000</v>
      </c>
      <c r="D44" s="36">
        <v>68000</v>
      </c>
      <c r="E44" s="63">
        <v>545522</v>
      </c>
      <c r="F44" s="63">
        <v>51658</v>
      </c>
    </row>
    <row r="45" spans="1:6" ht="12.75">
      <c r="A45" s="32" t="s">
        <v>323</v>
      </c>
      <c r="B45" s="33" t="s">
        <v>324</v>
      </c>
      <c r="C45" s="36">
        <v>0</v>
      </c>
      <c r="D45" s="36">
        <v>0</v>
      </c>
      <c r="E45" s="63">
        <v>36846</v>
      </c>
      <c r="F45" s="63">
        <v>2124</v>
      </c>
    </row>
    <row r="46" spans="1:6" ht="38.25" customHeight="1">
      <c r="A46" s="39" t="s">
        <v>325</v>
      </c>
      <c r="B46" s="40" t="s">
        <v>326</v>
      </c>
      <c r="C46" s="36">
        <v>0</v>
      </c>
      <c r="D46" s="36">
        <v>0</v>
      </c>
      <c r="E46" s="63">
        <v>-924</v>
      </c>
      <c r="F46" s="63">
        <v>0</v>
      </c>
    </row>
    <row r="47" spans="1:6" ht="12.75">
      <c r="A47" s="39" t="s">
        <v>327</v>
      </c>
      <c r="B47" s="40" t="s">
        <v>328</v>
      </c>
      <c r="C47" s="36">
        <v>0</v>
      </c>
      <c r="D47" s="36">
        <v>0</v>
      </c>
      <c r="E47" s="63">
        <v>34098</v>
      </c>
      <c r="F47" s="63">
        <v>3630</v>
      </c>
    </row>
    <row r="48" spans="1:6" ht="38.25">
      <c r="A48" s="39" t="s">
        <v>414</v>
      </c>
      <c r="B48" s="40" t="s">
        <v>415</v>
      </c>
      <c r="C48" s="36">
        <v>0</v>
      </c>
      <c r="D48" s="36">
        <v>0</v>
      </c>
      <c r="E48" s="63">
        <v>5338</v>
      </c>
      <c r="F48" s="63">
        <v>5338</v>
      </c>
    </row>
    <row r="49" spans="1:6" ht="12.75">
      <c r="A49" s="32" t="s">
        <v>329</v>
      </c>
      <c r="B49" s="33" t="s">
        <v>330</v>
      </c>
      <c r="C49" s="36">
        <v>0</v>
      </c>
      <c r="D49" s="36">
        <v>0</v>
      </c>
      <c r="E49" s="63">
        <v>0</v>
      </c>
      <c r="F49" s="63">
        <v>0</v>
      </c>
    </row>
    <row r="50" spans="1:6" ht="12.75">
      <c r="A50" s="29" t="s">
        <v>331</v>
      </c>
      <c r="B50" s="30" t="s">
        <v>332</v>
      </c>
      <c r="C50" s="36">
        <f>+C51+C56</f>
        <v>532000</v>
      </c>
      <c r="D50" s="36">
        <f>+D51+D56</f>
        <v>278000</v>
      </c>
      <c r="E50" s="36">
        <f>+E51+E56</f>
        <v>188621</v>
      </c>
      <c r="F50" s="36">
        <f>+F51+F56</f>
        <v>29796</v>
      </c>
    </row>
    <row r="51" spans="1:6" ht="12.75">
      <c r="A51" s="29" t="s">
        <v>333</v>
      </c>
      <c r="B51" s="30" t="s">
        <v>334</v>
      </c>
      <c r="C51" s="36">
        <f>+C52+C54</f>
        <v>0</v>
      </c>
      <c r="D51" s="36">
        <f>+D52+D54</f>
        <v>0</v>
      </c>
      <c r="E51" s="36">
        <f>+E52+E54</f>
        <v>0</v>
      </c>
      <c r="F51" s="36">
        <f>+F52+F54</f>
        <v>0</v>
      </c>
    </row>
    <row r="52" spans="1:6" ht="12.75">
      <c r="A52" s="29" t="s">
        <v>335</v>
      </c>
      <c r="B52" s="30" t="s">
        <v>336</v>
      </c>
      <c r="C52" s="36">
        <f>+C53</f>
        <v>0</v>
      </c>
      <c r="D52" s="36">
        <f>+D53</f>
        <v>0</v>
      </c>
      <c r="E52" s="36">
        <f>+E53</f>
        <v>0</v>
      </c>
      <c r="F52" s="36">
        <f>+F53</f>
        <v>0</v>
      </c>
    </row>
    <row r="53" spans="1:6" ht="12.75">
      <c r="A53" s="32" t="s">
        <v>337</v>
      </c>
      <c r="B53" s="33" t="s">
        <v>338</v>
      </c>
      <c r="C53" s="36">
        <v>0</v>
      </c>
      <c r="D53" s="36">
        <v>0</v>
      </c>
      <c r="E53" s="63">
        <v>0</v>
      </c>
      <c r="F53" s="63">
        <v>0</v>
      </c>
    </row>
    <row r="54" spans="1:6" ht="12.75">
      <c r="A54" s="29" t="s">
        <v>339</v>
      </c>
      <c r="B54" s="30" t="s">
        <v>340</v>
      </c>
      <c r="C54" s="36">
        <f>+C55</f>
        <v>0</v>
      </c>
      <c r="D54" s="36">
        <f>+D55</f>
        <v>0</v>
      </c>
      <c r="E54" s="36">
        <f>+E55</f>
        <v>0</v>
      </c>
      <c r="F54" s="36">
        <f>+F55</f>
        <v>0</v>
      </c>
    </row>
    <row r="55" spans="1:6" ht="12.75">
      <c r="A55" s="32" t="s">
        <v>341</v>
      </c>
      <c r="B55" s="33" t="s">
        <v>342</v>
      </c>
      <c r="C55" s="36">
        <v>0</v>
      </c>
      <c r="D55" s="36">
        <v>0</v>
      </c>
      <c r="E55" s="63">
        <v>0</v>
      </c>
      <c r="F55" s="63">
        <v>0</v>
      </c>
    </row>
    <row r="56" spans="1:6" s="42" customFormat="1" ht="12.75">
      <c r="A56" s="41" t="s">
        <v>343</v>
      </c>
      <c r="B56" s="30" t="s">
        <v>344</v>
      </c>
      <c r="C56" s="36">
        <f>+C57+C61</f>
        <v>532000</v>
      </c>
      <c r="D56" s="36">
        <f>+D57+D61</f>
        <v>278000</v>
      </c>
      <c r="E56" s="36">
        <f>+E57+E61</f>
        <v>188621</v>
      </c>
      <c r="F56" s="36">
        <f>+F57+F61</f>
        <v>29796</v>
      </c>
    </row>
    <row r="57" spans="1:6" ht="12.75">
      <c r="A57" s="29" t="s">
        <v>345</v>
      </c>
      <c r="B57" s="30" t="s">
        <v>346</v>
      </c>
      <c r="C57" s="36">
        <f>C60+C58+C59</f>
        <v>532000</v>
      </c>
      <c r="D57" s="36">
        <f>D60+D58+D59</f>
        <v>278000</v>
      </c>
      <c r="E57" s="36">
        <f>E60+E58+E59</f>
        <v>188621</v>
      </c>
      <c r="F57" s="36">
        <f>F60+F58+F59</f>
        <v>29796</v>
      </c>
    </row>
    <row r="58" spans="1:6" ht="12.75">
      <c r="A58" s="43" t="s">
        <v>347</v>
      </c>
      <c r="B58" s="30" t="s">
        <v>348</v>
      </c>
      <c r="C58" s="36">
        <v>0</v>
      </c>
      <c r="D58" s="36">
        <v>0</v>
      </c>
      <c r="E58" s="36">
        <v>-1440</v>
      </c>
      <c r="F58" s="36">
        <v>-702</v>
      </c>
    </row>
    <row r="59" spans="1:6" ht="25.5">
      <c r="A59" s="43" t="s">
        <v>349</v>
      </c>
      <c r="B59" s="30" t="s">
        <v>350</v>
      </c>
      <c r="C59" s="36">
        <v>0</v>
      </c>
      <c r="D59" s="36">
        <v>0</v>
      </c>
      <c r="E59" s="36">
        <v>0</v>
      </c>
      <c r="F59" s="36">
        <v>0</v>
      </c>
    </row>
    <row r="60" spans="1:6" ht="12.75">
      <c r="A60" s="32" t="s">
        <v>351</v>
      </c>
      <c r="B60" s="44" t="s">
        <v>352</v>
      </c>
      <c r="C60" s="36">
        <v>532000</v>
      </c>
      <c r="D60" s="36">
        <v>278000</v>
      </c>
      <c r="E60" s="63">
        <v>190061</v>
      </c>
      <c r="F60" s="63">
        <v>30498</v>
      </c>
    </row>
    <row r="61" spans="1:6" ht="12.75">
      <c r="A61" s="29" t="s">
        <v>353</v>
      </c>
      <c r="B61" s="30" t="s">
        <v>354</v>
      </c>
      <c r="C61" s="36">
        <f>C62</f>
        <v>0</v>
      </c>
      <c r="D61" s="36">
        <f>D62</f>
        <v>0</v>
      </c>
      <c r="E61" s="36">
        <f>E62</f>
        <v>0</v>
      </c>
      <c r="F61" s="36">
        <f>F62</f>
        <v>0</v>
      </c>
    </row>
    <row r="62" spans="1:6" ht="12.75">
      <c r="A62" s="32" t="s">
        <v>355</v>
      </c>
      <c r="B62" s="44" t="s">
        <v>356</v>
      </c>
      <c r="C62" s="36">
        <v>0</v>
      </c>
      <c r="D62" s="36">
        <v>0</v>
      </c>
      <c r="E62" s="63">
        <v>0</v>
      </c>
      <c r="F62" s="63">
        <v>0</v>
      </c>
    </row>
    <row r="63" spans="1:6" ht="12.75">
      <c r="A63" s="29" t="s">
        <v>357</v>
      </c>
      <c r="B63" s="30" t="s">
        <v>358</v>
      </c>
      <c r="C63" s="36">
        <f>+C64</f>
        <v>4225960</v>
      </c>
      <c r="D63" s="36">
        <f>+D64</f>
        <v>3296460</v>
      </c>
      <c r="E63" s="36">
        <f>+E64</f>
        <v>693174</v>
      </c>
      <c r="F63" s="36">
        <f>+F64</f>
        <v>0</v>
      </c>
    </row>
    <row r="64" spans="1:6" ht="25.5">
      <c r="A64" s="29" t="s">
        <v>359</v>
      </c>
      <c r="B64" s="30" t="s">
        <v>360</v>
      </c>
      <c r="C64" s="36">
        <f>+C65+C78</f>
        <v>4225960</v>
      </c>
      <c r="D64" s="36">
        <f>+D65+D78</f>
        <v>3296460</v>
      </c>
      <c r="E64" s="36">
        <f>+E65+E78</f>
        <v>693174</v>
      </c>
      <c r="F64" s="36">
        <f>+F65+F78</f>
        <v>0</v>
      </c>
    </row>
    <row r="65" spans="1:6" ht="12.75">
      <c r="A65" s="29" t="s">
        <v>361</v>
      </c>
      <c r="B65" s="30" t="s">
        <v>362</v>
      </c>
      <c r="C65" s="36">
        <f>C66+C67+C68+C69+C71+C72+C73+C74+C70+C75+C76+C77</f>
        <v>2450960</v>
      </c>
      <c r="D65" s="36">
        <f>D66+D67+D68+D69+D71+D72+D73+D74+D70+D75+D76+D77</f>
        <v>2450960</v>
      </c>
      <c r="E65" s="36">
        <f>E66+E67+E68+E69+E71+E72+E73+E74+E70+E75+E76+E77</f>
        <v>621814</v>
      </c>
      <c r="F65" s="36">
        <f>F66+F67+F68+F69+F71+F72+F73+F74+F70+F75+F76+F77</f>
        <v>0</v>
      </c>
    </row>
    <row r="66" spans="1:6" ht="25.5">
      <c r="A66" s="32" t="s">
        <v>363</v>
      </c>
      <c r="B66" s="44" t="s">
        <v>364</v>
      </c>
      <c r="C66" s="36">
        <v>0</v>
      </c>
      <c r="D66" s="36">
        <v>0</v>
      </c>
      <c r="E66" s="63">
        <v>0</v>
      </c>
      <c r="F66" s="63">
        <v>0</v>
      </c>
    </row>
    <row r="67" spans="1:6" ht="25.5">
      <c r="A67" s="32" t="s">
        <v>365</v>
      </c>
      <c r="B67" s="44" t="s">
        <v>366</v>
      </c>
      <c r="C67" s="36">
        <v>2000</v>
      </c>
      <c r="D67" s="36">
        <v>2000</v>
      </c>
      <c r="E67" s="63">
        <v>50842</v>
      </c>
      <c r="F67" s="63">
        <v>0</v>
      </c>
    </row>
    <row r="68" spans="1:6" ht="25.5">
      <c r="A68" s="45" t="s">
        <v>367</v>
      </c>
      <c r="B68" s="44" t="s">
        <v>368</v>
      </c>
      <c r="C68" s="36">
        <v>0</v>
      </c>
      <c r="D68" s="36">
        <v>0</v>
      </c>
      <c r="E68" s="63">
        <v>0</v>
      </c>
      <c r="F68" s="63">
        <v>0</v>
      </c>
    </row>
    <row r="69" spans="1:6" ht="25.5">
      <c r="A69" s="32" t="s">
        <v>369</v>
      </c>
      <c r="B69" s="46" t="s">
        <v>370</v>
      </c>
      <c r="C69" s="36">
        <v>474000</v>
      </c>
      <c r="D69" s="36">
        <v>474000</v>
      </c>
      <c r="E69" s="63">
        <v>570972</v>
      </c>
      <c r="F69" s="63">
        <v>0</v>
      </c>
    </row>
    <row r="70" spans="1:6" ht="12.75">
      <c r="A70" s="32" t="s">
        <v>371</v>
      </c>
      <c r="B70" s="46" t="s">
        <v>372</v>
      </c>
      <c r="C70" s="36">
        <v>0</v>
      </c>
      <c r="D70" s="36">
        <v>0</v>
      </c>
      <c r="E70" s="63">
        <v>0</v>
      </c>
      <c r="F70" s="63">
        <v>0</v>
      </c>
    </row>
    <row r="71" spans="1:6" ht="25.5">
      <c r="A71" s="32" t="s">
        <v>373</v>
      </c>
      <c r="B71" s="46" t="s">
        <v>374</v>
      </c>
      <c r="C71" s="36">
        <v>0</v>
      </c>
      <c r="D71" s="36">
        <v>0</v>
      </c>
      <c r="E71" s="63">
        <v>0</v>
      </c>
      <c r="F71" s="63">
        <v>0</v>
      </c>
    </row>
    <row r="72" spans="1:6" ht="25.5">
      <c r="A72" s="32" t="s">
        <v>375</v>
      </c>
      <c r="B72" s="46" t="s">
        <v>376</v>
      </c>
      <c r="C72" s="36">
        <v>0</v>
      </c>
      <c r="D72" s="36">
        <v>0</v>
      </c>
      <c r="E72" s="63">
        <v>0</v>
      </c>
      <c r="F72" s="63">
        <v>0</v>
      </c>
    </row>
    <row r="73" spans="1:6" ht="25.5">
      <c r="A73" s="32" t="s">
        <v>377</v>
      </c>
      <c r="B73" s="46" t="s">
        <v>378</v>
      </c>
      <c r="C73" s="36">
        <v>0</v>
      </c>
      <c r="D73" s="36">
        <v>0</v>
      </c>
      <c r="E73" s="63">
        <v>0</v>
      </c>
      <c r="F73" s="63">
        <v>0</v>
      </c>
    </row>
    <row r="74" spans="1:6" ht="63.75">
      <c r="A74" s="32" t="s">
        <v>379</v>
      </c>
      <c r="B74" s="46" t="s">
        <v>380</v>
      </c>
      <c r="C74" s="36">
        <v>0</v>
      </c>
      <c r="D74" s="36">
        <v>0</v>
      </c>
      <c r="E74" s="63">
        <v>0</v>
      </c>
      <c r="F74" s="63">
        <v>0</v>
      </c>
    </row>
    <row r="75" spans="1:6" ht="25.5">
      <c r="A75" s="32" t="s">
        <v>381</v>
      </c>
      <c r="B75" s="46" t="s">
        <v>382</v>
      </c>
      <c r="C75" s="36">
        <v>1974960</v>
      </c>
      <c r="D75" s="36">
        <v>1974960</v>
      </c>
      <c r="E75" s="63">
        <v>0</v>
      </c>
      <c r="F75" s="63">
        <v>0</v>
      </c>
    </row>
    <row r="76" spans="1:6" ht="25.5">
      <c r="A76" s="32" t="s">
        <v>383</v>
      </c>
      <c r="B76" s="46" t="s">
        <v>384</v>
      </c>
      <c r="C76" s="36">
        <v>0</v>
      </c>
      <c r="D76" s="36">
        <v>0</v>
      </c>
      <c r="E76" s="63">
        <v>0</v>
      </c>
      <c r="F76" s="63">
        <v>0</v>
      </c>
    </row>
    <row r="77" spans="1:6" ht="51">
      <c r="A77" s="32"/>
      <c r="B77" s="46" t="s">
        <v>385</v>
      </c>
      <c r="C77" s="36">
        <v>0</v>
      </c>
      <c r="D77" s="36">
        <v>0</v>
      </c>
      <c r="E77" s="63">
        <v>0</v>
      </c>
      <c r="F77" s="63">
        <v>0</v>
      </c>
    </row>
    <row r="78" spans="1:6" ht="12.75">
      <c r="A78" s="29" t="s">
        <v>386</v>
      </c>
      <c r="B78" s="30" t="s">
        <v>387</v>
      </c>
      <c r="C78" s="36">
        <f>C79+C80+C81+C82+C83+C84+C85+C86</f>
        <v>1775000</v>
      </c>
      <c r="D78" s="36">
        <f>+D79+D80+D81+D82+D83+D84+D85+D86</f>
        <v>845500</v>
      </c>
      <c r="E78" s="36">
        <f>+E79+E80+E81+E82+E83+E84+E85+E86</f>
        <v>71360</v>
      </c>
      <c r="F78" s="36">
        <f>+F79+F80+F81+F82+F83+F84+F85+F86</f>
        <v>0</v>
      </c>
    </row>
    <row r="79" spans="1:6" ht="25.5">
      <c r="A79" s="47" t="s">
        <v>388</v>
      </c>
      <c r="B79" s="33" t="s">
        <v>389</v>
      </c>
      <c r="C79" s="36">
        <v>0</v>
      </c>
      <c r="D79" s="36">
        <v>0</v>
      </c>
      <c r="E79" s="63">
        <v>0</v>
      </c>
      <c r="F79" s="63">
        <v>0</v>
      </c>
    </row>
    <row r="80" spans="1:6" ht="25.5">
      <c r="A80" s="47" t="s">
        <v>390</v>
      </c>
      <c r="B80" s="48" t="s">
        <v>370</v>
      </c>
      <c r="C80" s="36">
        <v>0</v>
      </c>
      <c r="D80" s="36">
        <v>0</v>
      </c>
      <c r="E80" s="63">
        <v>0</v>
      </c>
      <c r="F80" s="63">
        <v>0</v>
      </c>
    </row>
    <row r="81" spans="1:6" ht="38.25">
      <c r="A81" s="32" t="s">
        <v>391</v>
      </c>
      <c r="B81" s="33" t="s">
        <v>392</v>
      </c>
      <c r="C81" s="36">
        <v>0</v>
      </c>
      <c r="D81" s="36">
        <v>0</v>
      </c>
      <c r="E81" s="63">
        <v>8</v>
      </c>
      <c r="F81" s="63">
        <v>0</v>
      </c>
    </row>
    <row r="82" spans="1:6" ht="38.25">
      <c r="A82" s="32" t="s">
        <v>393</v>
      </c>
      <c r="B82" s="33" t="s">
        <v>394</v>
      </c>
      <c r="C82" s="36">
        <v>1000</v>
      </c>
      <c r="D82" s="36">
        <v>1000</v>
      </c>
      <c r="E82" s="63">
        <v>59</v>
      </c>
      <c r="F82" s="63">
        <v>0</v>
      </c>
    </row>
    <row r="83" spans="1:6" ht="25.5">
      <c r="A83" s="32" t="s">
        <v>395</v>
      </c>
      <c r="B83" s="33" t="s">
        <v>374</v>
      </c>
      <c r="C83" s="36">
        <v>0</v>
      </c>
      <c r="D83" s="36">
        <v>0</v>
      </c>
      <c r="E83" s="63">
        <v>70121</v>
      </c>
      <c r="F83" s="63">
        <v>0</v>
      </c>
    </row>
    <row r="84" spans="1:6" ht="25.5">
      <c r="A84" s="38" t="s">
        <v>396</v>
      </c>
      <c r="B84" s="49" t="s">
        <v>397</v>
      </c>
      <c r="C84" s="36">
        <v>1774000</v>
      </c>
      <c r="D84" s="36">
        <v>844500</v>
      </c>
      <c r="E84" s="63">
        <v>0</v>
      </c>
      <c r="F84" s="63">
        <v>0</v>
      </c>
    </row>
    <row r="85" spans="1:6" s="24" customFormat="1" ht="63.75">
      <c r="A85" s="50" t="s">
        <v>398</v>
      </c>
      <c r="B85" s="51" t="s">
        <v>399</v>
      </c>
      <c r="C85" s="36">
        <v>0</v>
      </c>
      <c r="D85" s="36">
        <v>0</v>
      </c>
      <c r="E85" s="63">
        <v>1172</v>
      </c>
      <c r="F85" s="63">
        <v>0</v>
      </c>
    </row>
    <row r="86" spans="1:6" s="24" customFormat="1" ht="38.25">
      <c r="A86" s="50" t="s">
        <v>400</v>
      </c>
      <c r="B86" s="53" t="s">
        <v>401</v>
      </c>
      <c r="C86" s="36">
        <v>0</v>
      </c>
      <c r="D86" s="36">
        <v>0</v>
      </c>
      <c r="E86" s="63">
        <v>0</v>
      </c>
      <c r="F86" s="63">
        <v>0</v>
      </c>
    </row>
    <row r="87" spans="1:4" s="24" customFormat="1" ht="14.25">
      <c r="A87" s="54"/>
      <c r="B87" s="55"/>
      <c r="C87" s="31"/>
      <c r="D87" s="52"/>
    </row>
    <row r="88" spans="1:4" s="24" customFormat="1" ht="14.25">
      <c r="A88" s="54"/>
      <c r="B88" s="55"/>
      <c r="C88" s="31"/>
      <c r="D88" s="52"/>
    </row>
    <row r="89" spans="1:4" s="24" customFormat="1" ht="14.25">
      <c r="A89" s="54"/>
      <c r="B89" s="55"/>
      <c r="C89" s="31"/>
      <c r="D89" s="52"/>
    </row>
    <row r="90" spans="1:4" s="24" customFormat="1" ht="14.25">
      <c r="A90" s="118" t="s">
        <v>402</v>
      </c>
      <c r="B90" s="118"/>
      <c r="C90" s="56"/>
      <c r="D90" s="56"/>
    </row>
    <row r="91" spans="1:4" s="24" customFormat="1" ht="12.75">
      <c r="A91" s="57"/>
      <c r="C91" s="56"/>
      <c r="D91" s="56"/>
    </row>
    <row r="92" spans="1:4" s="59" customFormat="1" ht="15">
      <c r="A92" s="58"/>
      <c r="B92" s="66" t="s">
        <v>403</v>
      </c>
      <c r="C92" s="60"/>
      <c r="D92" s="67" t="s">
        <v>409</v>
      </c>
    </row>
    <row r="93" spans="1:4" s="24" customFormat="1" ht="12.75">
      <c r="A93" s="57"/>
      <c r="B93" s="42" t="s">
        <v>408</v>
      </c>
      <c r="C93" s="56"/>
      <c r="D93" s="68" t="s">
        <v>410</v>
      </c>
    </row>
    <row r="94" spans="1:4" s="24" customFormat="1" ht="12.75">
      <c r="A94" s="57"/>
      <c r="C94" s="56"/>
      <c r="D94" s="56"/>
    </row>
    <row r="95" spans="1:4" s="24" customFormat="1" ht="12.75">
      <c r="A95" s="57"/>
      <c r="C95" s="56"/>
      <c r="D95" s="56"/>
    </row>
    <row r="96" spans="1:4" s="24" customFormat="1" ht="12.75">
      <c r="A96" s="57"/>
      <c r="C96" s="56"/>
      <c r="D96" s="56"/>
    </row>
    <row r="97" spans="1:4" s="24" customFormat="1" ht="12.75">
      <c r="A97" s="57"/>
      <c r="C97" s="56"/>
      <c r="D97" s="56"/>
    </row>
    <row r="98" spans="1:4" s="24" customFormat="1" ht="12.75">
      <c r="A98" s="57"/>
      <c r="C98" s="56"/>
      <c r="D98" s="56"/>
    </row>
    <row r="99" spans="1:4" s="24" customFormat="1" ht="12.75">
      <c r="A99" s="57"/>
      <c r="C99" s="56"/>
      <c r="D99" s="56"/>
    </row>
    <row r="100" spans="1:4" s="24" customFormat="1" ht="12.75">
      <c r="A100" s="57"/>
      <c r="C100" s="56"/>
      <c r="D100" s="56"/>
    </row>
    <row r="101" spans="1:4" s="24" customFormat="1" ht="12.75">
      <c r="A101" s="57"/>
      <c r="C101" s="56"/>
      <c r="D101" s="56"/>
    </row>
    <row r="102" spans="1:4" s="24" customFormat="1" ht="12.75">
      <c r="A102" s="57"/>
      <c r="C102" s="56"/>
      <c r="D102" s="56"/>
    </row>
    <row r="103" spans="1:4" s="24" customFormat="1" ht="12.75">
      <c r="A103" s="57"/>
      <c r="C103" s="56"/>
      <c r="D103" s="56"/>
    </row>
    <row r="104" spans="1:4" s="24" customFormat="1" ht="12" customHeight="1">
      <c r="A104" s="57"/>
      <c r="C104" s="56"/>
      <c r="D104" s="56"/>
    </row>
    <row r="105" spans="1:4" s="24" customFormat="1" ht="12.75">
      <c r="A105" s="57"/>
      <c r="C105" s="56"/>
      <c r="D105" s="56"/>
    </row>
    <row r="106" spans="1:4" s="24" customFormat="1" ht="12.75">
      <c r="A106" s="57"/>
      <c r="C106" s="56"/>
      <c r="D106" s="56"/>
    </row>
    <row r="107" spans="1:4" s="24" customFormat="1" ht="12.75">
      <c r="A107" s="57"/>
      <c r="C107" s="56"/>
      <c r="D107" s="56"/>
    </row>
    <row r="108" spans="1:4" s="24" customFormat="1" ht="12.75">
      <c r="A108" s="57"/>
      <c r="C108" s="56"/>
      <c r="D108" s="56"/>
    </row>
    <row r="109" spans="1:4" s="24" customFormat="1" ht="12.75">
      <c r="A109" s="57"/>
      <c r="C109" s="56"/>
      <c r="D109" s="56"/>
    </row>
    <row r="110" spans="1:4" s="24" customFormat="1" ht="12.75">
      <c r="A110" s="57"/>
      <c r="C110" s="56"/>
      <c r="D110" s="56"/>
    </row>
    <row r="111" spans="1:4" s="24" customFormat="1" ht="12.75">
      <c r="A111" s="57"/>
      <c r="C111" s="56"/>
      <c r="D111" s="56"/>
    </row>
    <row r="112" spans="1:4" s="24" customFormat="1" ht="12.75">
      <c r="A112" s="57"/>
      <c r="C112" s="56"/>
      <c r="D112" s="56"/>
    </row>
    <row r="113" spans="1:4" s="24" customFormat="1" ht="12.75">
      <c r="A113" s="57"/>
      <c r="C113" s="56"/>
      <c r="D113" s="56"/>
    </row>
    <row r="114" spans="1:4" s="24" customFormat="1" ht="12.75">
      <c r="A114" s="57"/>
      <c r="C114" s="56"/>
      <c r="D114" s="56"/>
    </row>
    <row r="115" spans="1:4" s="24" customFormat="1" ht="12.75">
      <c r="A115" s="57"/>
      <c r="C115" s="56"/>
      <c r="D115" s="56"/>
    </row>
    <row r="116" spans="1:4" s="24" customFormat="1" ht="12.75">
      <c r="A116" s="57"/>
      <c r="C116" s="56"/>
      <c r="D116" s="56"/>
    </row>
    <row r="117" spans="1:4" s="24" customFormat="1" ht="12.75">
      <c r="A117" s="57"/>
      <c r="C117" s="56"/>
      <c r="D117" s="56"/>
    </row>
    <row r="118" spans="1:4" s="24" customFormat="1" ht="12.75">
      <c r="A118" s="57"/>
      <c r="C118" s="56"/>
      <c r="D118" s="56"/>
    </row>
    <row r="119" spans="1:4" s="24" customFormat="1" ht="12.75">
      <c r="A119" s="57"/>
      <c r="C119" s="56"/>
      <c r="D119" s="56"/>
    </row>
    <row r="120" spans="1:4" s="24" customFormat="1" ht="12.75">
      <c r="A120" s="57"/>
      <c r="C120" s="56"/>
      <c r="D120" s="56"/>
    </row>
    <row r="121" spans="1:4" s="24" customFormat="1" ht="12.75">
      <c r="A121" s="57"/>
      <c r="C121" s="56"/>
      <c r="D121" s="56"/>
    </row>
    <row r="122" spans="1:4" s="24" customFormat="1" ht="12.75">
      <c r="A122" s="57"/>
      <c r="C122" s="56"/>
      <c r="D122" s="56"/>
    </row>
    <row r="123" spans="1:4" s="24" customFormat="1" ht="12.75">
      <c r="A123" s="57"/>
      <c r="C123" s="56"/>
      <c r="D123" s="56"/>
    </row>
    <row r="124" spans="1:4" s="24" customFormat="1" ht="12.75">
      <c r="A124" s="57"/>
      <c r="C124" s="56"/>
      <c r="D124" s="56"/>
    </row>
    <row r="125" spans="1:4" s="24" customFormat="1" ht="12.75">
      <c r="A125" s="57"/>
      <c r="C125" s="56"/>
      <c r="D125" s="56"/>
    </row>
    <row r="126" spans="1:4" s="24" customFormat="1" ht="12.75">
      <c r="A126" s="57"/>
      <c r="C126" s="56"/>
      <c r="D126" s="56"/>
    </row>
    <row r="127" spans="1:4" s="24" customFormat="1" ht="12.75">
      <c r="A127" s="57"/>
      <c r="C127" s="56"/>
      <c r="D127" s="56"/>
    </row>
    <row r="128" spans="1:4" s="24" customFormat="1" ht="12.75">
      <c r="A128" s="57"/>
      <c r="C128" s="56"/>
      <c r="D128" s="56"/>
    </row>
    <row r="129" spans="1:4" s="24" customFormat="1" ht="12.75">
      <c r="A129" s="57"/>
      <c r="C129" s="56"/>
      <c r="D129" s="56"/>
    </row>
    <row r="130" spans="1:4" s="24" customFormat="1" ht="12.75">
      <c r="A130" s="57"/>
      <c r="C130" s="56"/>
      <c r="D130" s="56"/>
    </row>
  </sheetData>
  <sheetProtection/>
  <protectedRanges>
    <protectedRange sqref="E24:F26 C23:F23 C54:F54 D87:F89 E84:F86 C56:F56 C63:F64 E68:F77 E79:F80 E17:F22 E60:F60 E29:F49 E53:F53 C78:F78" name="Zonă1"/>
  </protectedRanges>
  <mergeCells count="1">
    <mergeCell ref="A90:B90"/>
  </mergeCells>
  <printOptions/>
  <pageMargins left="0.36" right="0.37" top="0.59" bottom="0.29" header="0.24" footer="0.26"/>
  <pageSetup orientation="portrait" scale="80" r:id="rId1"/>
</worksheet>
</file>

<file path=xl/worksheets/sheet2.xml><?xml version="1.0" encoding="utf-8"?>
<worksheet xmlns="http://schemas.openxmlformats.org/spreadsheetml/2006/main" xmlns:r="http://schemas.openxmlformats.org/officeDocument/2006/relationships">
  <sheetPr>
    <tabColor rgb="FFCC00CC"/>
  </sheetPr>
  <dimension ref="A1:HP197"/>
  <sheetViews>
    <sheetView zoomScale="90" zoomScaleNormal="90" zoomScalePageLayoutView="0" workbookViewId="0" topLeftCell="A1">
      <pane xSplit="2" ySplit="6" topLeftCell="C7" activePane="bottomRight" state="frozen"/>
      <selection pane="topLeft" activeCell="D130" sqref="D130:E130"/>
      <selection pane="topRight" activeCell="D130" sqref="D130:E130"/>
      <selection pane="bottomLeft" activeCell="D130" sqref="D130:E130"/>
      <selection pane="bottomRight" activeCell="G1" sqref="G1"/>
    </sheetView>
  </sheetViews>
  <sheetFormatPr defaultColWidth="9.140625" defaultRowHeight="12.75"/>
  <cols>
    <col min="1" max="1" width="13.421875" style="1" bestFit="1" customWidth="1"/>
    <col min="2" max="2" width="57.421875" style="3" customWidth="1"/>
    <col min="3" max="3" width="15.140625" style="3" customWidth="1"/>
    <col min="4" max="4" width="15.00390625" style="3" customWidth="1"/>
    <col min="5" max="5" width="15.28125" style="3" customWidth="1"/>
    <col min="6" max="6" width="14.8515625" style="3" customWidth="1"/>
    <col min="7" max="7" width="14.7109375" style="3" customWidth="1"/>
    <col min="8" max="16384" width="9.140625" style="4" customWidth="1"/>
  </cols>
  <sheetData>
    <row r="1" ht="16.5">
      <c r="B1" s="117" t="s">
        <v>412</v>
      </c>
    </row>
    <row r="2" ht="7.5" customHeight="1">
      <c r="B2" s="2"/>
    </row>
    <row r="3" spans="2:3" ht="4.5" customHeight="1">
      <c r="B3" s="2"/>
      <c r="C3" s="5"/>
    </row>
    <row r="4" spans="1:7" ht="20.25" customHeight="1">
      <c r="A4" s="69"/>
      <c r="B4" s="27"/>
      <c r="C4" s="70"/>
      <c r="D4" s="70"/>
      <c r="E4" s="71"/>
      <c r="F4" s="72"/>
      <c r="G4" s="73" t="s">
        <v>405</v>
      </c>
    </row>
    <row r="5" spans="1:7" s="6" customFormat="1" ht="79.5" customHeight="1">
      <c r="A5" s="74" t="s">
        <v>0</v>
      </c>
      <c r="B5" s="23" t="s">
        <v>1</v>
      </c>
      <c r="C5" s="23" t="s">
        <v>2</v>
      </c>
      <c r="D5" s="21" t="s">
        <v>3</v>
      </c>
      <c r="E5" s="21" t="s">
        <v>4</v>
      </c>
      <c r="F5" s="23" t="s">
        <v>5</v>
      </c>
      <c r="G5" s="23" t="s">
        <v>6</v>
      </c>
    </row>
    <row r="6" spans="1:7" ht="15">
      <c r="A6" s="75"/>
      <c r="B6" s="25" t="s">
        <v>7</v>
      </c>
      <c r="C6" s="76">
        <v>1</v>
      </c>
      <c r="D6" s="76">
        <v>2</v>
      </c>
      <c r="E6" s="76">
        <v>3</v>
      </c>
      <c r="F6" s="76">
        <v>4</v>
      </c>
      <c r="G6" s="76" t="s">
        <v>8</v>
      </c>
    </row>
    <row r="7" spans="1:8" s="8" customFormat="1" ht="16.5" customHeight="1">
      <c r="A7" s="77" t="s">
        <v>9</v>
      </c>
      <c r="B7" s="78" t="s">
        <v>10</v>
      </c>
      <c r="C7" s="79">
        <f>+C8+C16</f>
        <v>527110070</v>
      </c>
      <c r="D7" s="79">
        <f>+D8+D16</f>
        <v>519968410</v>
      </c>
      <c r="E7" s="79">
        <f>+E8+E16</f>
        <v>342465940</v>
      </c>
      <c r="F7" s="79">
        <f>+F8+F16</f>
        <v>341293205</v>
      </c>
      <c r="G7" s="79">
        <f>+G8+G16</f>
        <v>63151578</v>
      </c>
      <c r="H7" s="7"/>
    </row>
    <row r="8" spans="1:8" s="8" customFormat="1" ht="15">
      <c r="A8" s="77" t="s">
        <v>11</v>
      </c>
      <c r="B8" s="80" t="s">
        <v>12</v>
      </c>
      <c r="C8" s="81">
        <f>+C9+C10+C13+C11+C12+C15+C165</f>
        <v>527110070</v>
      </c>
      <c r="D8" s="81">
        <f>+D9+D10+D13+D11+D12+D15+D165</f>
        <v>519968410</v>
      </c>
      <c r="E8" s="81">
        <f>+E9+E10+E13+E11+E12+E15+E165</f>
        <v>342465940</v>
      </c>
      <c r="F8" s="81">
        <f>+F9+F10+F13+F11+F12+F15+F165</f>
        <v>341293205</v>
      </c>
      <c r="G8" s="81">
        <f>+G9+G10+G13+G11+G12+G15+G165</f>
        <v>63151578</v>
      </c>
      <c r="H8" s="7"/>
    </row>
    <row r="9" spans="1:8" s="8" customFormat="1" ht="15">
      <c r="A9" s="77" t="s">
        <v>13</v>
      </c>
      <c r="B9" s="80" t="s">
        <v>14</v>
      </c>
      <c r="C9" s="81">
        <f>+C23</f>
        <v>6332700</v>
      </c>
      <c r="D9" s="81">
        <f>+D23</f>
        <v>6332700</v>
      </c>
      <c r="E9" s="81">
        <f>+E23</f>
        <v>3129420</v>
      </c>
      <c r="F9" s="81">
        <f>+F23</f>
        <v>3066213</v>
      </c>
      <c r="G9" s="81">
        <f>+G23</f>
        <v>501319</v>
      </c>
      <c r="H9" s="7"/>
    </row>
    <row r="10" spans="1:8" s="8" customFormat="1" ht="16.5" customHeight="1">
      <c r="A10" s="77" t="s">
        <v>15</v>
      </c>
      <c r="B10" s="80" t="s">
        <v>16</v>
      </c>
      <c r="C10" s="81">
        <f>+C41</f>
        <v>404292960</v>
      </c>
      <c r="D10" s="81">
        <f>+D41</f>
        <v>397151300</v>
      </c>
      <c r="E10" s="81">
        <f>+E41</f>
        <v>243749310</v>
      </c>
      <c r="F10" s="81">
        <f>+F41</f>
        <v>243678279</v>
      </c>
      <c r="G10" s="81">
        <f>+G41</f>
        <v>42265481</v>
      </c>
      <c r="H10" s="7"/>
    </row>
    <row r="11" spans="1:8" s="8" customFormat="1" ht="15">
      <c r="A11" s="77" t="s">
        <v>17</v>
      </c>
      <c r="B11" s="80" t="s">
        <v>18</v>
      </c>
      <c r="C11" s="81">
        <f>+C68</f>
        <v>0</v>
      </c>
      <c r="D11" s="81">
        <f>+D68</f>
        <v>0</v>
      </c>
      <c r="E11" s="81">
        <f>+E68</f>
        <v>0</v>
      </c>
      <c r="F11" s="81">
        <f>+F68</f>
        <v>0</v>
      </c>
      <c r="G11" s="81">
        <f>+G68</f>
        <v>0</v>
      </c>
      <c r="H11" s="7"/>
    </row>
    <row r="12" spans="1:8" s="8" customFormat="1" ht="27.75" customHeight="1">
      <c r="A12" s="77"/>
      <c r="B12" s="80" t="s">
        <v>19</v>
      </c>
      <c r="C12" s="81">
        <f>C166</f>
        <v>80801410</v>
      </c>
      <c r="D12" s="81">
        <f>D166</f>
        <v>80801410</v>
      </c>
      <c r="E12" s="81">
        <f>E166</f>
        <v>80801410</v>
      </c>
      <c r="F12" s="81">
        <f>F166</f>
        <v>80801410</v>
      </c>
      <c r="G12" s="81">
        <f>G166</f>
        <v>16994162</v>
      </c>
      <c r="H12" s="7"/>
    </row>
    <row r="13" spans="1:8" s="8" customFormat="1" ht="16.5" customHeight="1">
      <c r="A13" s="77" t="s">
        <v>20</v>
      </c>
      <c r="B13" s="80" t="s">
        <v>21</v>
      </c>
      <c r="C13" s="81">
        <f>C171</f>
        <v>35642000</v>
      </c>
      <c r="D13" s="81">
        <f>D171</f>
        <v>35642000</v>
      </c>
      <c r="E13" s="81">
        <f>E171</f>
        <v>14762000</v>
      </c>
      <c r="F13" s="81">
        <f>F171</f>
        <v>14190462</v>
      </c>
      <c r="G13" s="81">
        <f>G171</f>
        <v>3489328</v>
      </c>
      <c r="H13" s="7"/>
    </row>
    <row r="14" spans="1:8" s="8" customFormat="1" ht="24.75" customHeight="1">
      <c r="A14" s="77" t="s">
        <v>22</v>
      </c>
      <c r="B14" s="80" t="s">
        <v>23</v>
      </c>
      <c r="C14" s="81">
        <f>C178</f>
        <v>0</v>
      </c>
      <c r="D14" s="81">
        <f>D178</f>
        <v>0</v>
      </c>
      <c r="E14" s="81">
        <f>E178</f>
        <v>0</v>
      </c>
      <c r="F14" s="81">
        <f>F178</f>
        <v>0</v>
      </c>
      <c r="G14" s="81">
        <f>G178</f>
        <v>0</v>
      </c>
      <c r="H14" s="7"/>
    </row>
    <row r="15" spans="1:8" s="8" customFormat="1" ht="16.5" customHeight="1">
      <c r="A15" s="77" t="s">
        <v>24</v>
      </c>
      <c r="B15" s="80" t="s">
        <v>24</v>
      </c>
      <c r="C15" s="81">
        <f>C71</f>
        <v>41000</v>
      </c>
      <c r="D15" s="81">
        <f>D71</f>
        <v>41000</v>
      </c>
      <c r="E15" s="81">
        <f>E71</f>
        <v>23800</v>
      </c>
      <c r="F15" s="81">
        <f>F71</f>
        <v>23800</v>
      </c>
      <c r="G15" s="81">
        <f>G71</f>
        <v>5700</v>
      </c>
      <c r="H15" s="7"/>
    </row>
    <row r="16" spans="1:8" s="8" customFormat="1" ht="16.5" customHeight="1">
      <c r="A16" s="77" t="s">
        <v>25</v>
      </c>
      <c r="B16" s="80" t="s">
        <v>26</v>
      </c>
      <c r="C16" s="81">
        <f aca="true" t="shared" si="0" ref="C16:G17">C75</f>
        <v>0</v>
      </c>
      <c r="D16" s="81">
        <f t="shared" si="0"/>
        <v>0</v>
      </c>
      <c r="E16" s="81">
        <f t="shared" si="0"/>
        <v>0</v>
      </c>
      <c r="F16" s="81">
        <f t="shared" si="0"/>
        <v>0</v>
      </c>
      <c r="G16" s="81">
        <f t="shared" si="0"/>
        <v>0</v>
      </c>
      <c r="H16" s="7"/>
    </row>
    <row r="17" spans="1:8" s="8" customFormat="1" ht="15">
      <c r="A17" s="77" t="s">
        <v>27</v>
      </c>
      <c r="B17" s="80" t="s">
        <v>28</v>
      </c>
      <c r="C17" s="81">
        <f t="shared" si="0"/>
        <v>0</v>
      </c>
      <c r="D17" s="81">
        <f t="shared" si="0"/>
        <v>0</v>
      </c>
      <c r="E17" s="81">
        <f t="shared" si="0"/>
        <v>0</v>
      </c>
      <c r="F17" s="81">
        <f t="shared" si="0"/>
        <v>0</v>
      </c>
      <c r="G17" s="81">
        <f t="shared" si="0"/>
        <v>0</v>
      </c>
      <c r="H17" s="7"/>
    </row>
    <row r="18" spans="1:8" s="8" customFormat="1" ht="24.75" customHeight="1">
      <c r="A18" s="77"/>
      <c r="B18" s="80" t="s">
        <v>29</v>
      </c>
      <c r="C18" s="81">
        <f>C165+C177</f>
        <v>0</v>
      </c>
      <c r="D18" s="81">
        <f>D165+D177</f>
        <v>0</v>
      </c>
      <c r="E18" s="81">
        <f>E165+E177</f>
        <v>0</v>
      </c>
      <c r="F18" s="81">
        <f>F165+F177</f>
        <v>-480280</v>
      </c>
      <c r="G18" s="81">
        <f>G165+G177</f>
        <v>-107945</v>
      </c>
      <c r="H18" s="7"/>
    </row>
    <row r="19" spans="1:8" s="8" customFormat="1" ht="16.5" customHeight="1">
      <c r="A19" s="77" t="s">
        <v>30</v>
      </c>
      <c r="B19" s="80" t="s">
        <v>31</v>
      </c>
      <c r="C19" s="81">
        <f>+C20+C16</f>
        <v>527110070</v>
      </c>
      <c r="D19" s="81">
        <f>+D20+D16</f>
        <v>519968410</v>
      </c>
      <c r="E19" s="81">
        <f>+E20+E16</f>
        <v>342465940</v>
      </c>
      <c r="F19" s="81">
        <f>+F20+F16</f>
        <v>341293205</v>
      </c>
      <c r="G19" s="81">
        <f>+G20+G16</f>
        <v>63151578</v>
      </c>
      <c r="H19" s="7"/>
    </row>
    <row r="20" spans="1:8" s="8" customFormat="1" ht="15">
      <c r="A20" s="77" t="s">
        <v>32</v>
      </c>
      <c r="B20" s="80" t="s">
        <v>12</v>
      </c>
      <c r="C20" s="81">
        <f>C9+C10+C11+C12+C13+C15+C165</f>
        <v>527110070</v>
      </c>
      <c r="D20" s="81">
        <f>D9+D10+D11+D12+D13+D15+D165</f>
        <v>519968410</v>
      </c>
      <c r="E20" s="81">
        <f>E9+E10+E11+E12+E13+E15+E165</f>
        <v>342465940</v>
      </c>
      <c r="F20" s="81">
        <f>F9+F10+F11+F12+F13+F15+F165</f>
        <v>341293205</v>
      </c>
      <c r="G20" s="81">
        <f>G9+G10+G11+G12+G13+G15+G165</f>
        <v>63151578</v>
      </c>
      <c r="H20" s="7"/>
    </row>
    <row r="21" spans="1:8" s="8" customFormat="1" ht="15.75" customHeight="1">
      <c r="A21" s="82" t="s">
        <v>33</v>
      </c>
      <c r="B21" s="80" t="s">
        <v>34</v>
      </c>
      <c r="C21" s="81">
        <f>+C22+C74+C165</f>
        <v>491468070</v>
      </c>
      <c r="D21" s="81">
        <f>+D22+D74+D165</f>
        <v>484326410</v>
      </c>
      <c r="E21" s="81">
        <f>+E22+E74+E165</f>
        <v>327703940</v>
      </c>
      <c r="F21" s="81">
        <f>+F22+F74+F165</f>
        <v>327102743</v>
      </c>
      <c r="G21" s="81">
        <f>+G22+G74+G165</f>
        <v>59662250</v>
      </c>
      <c r="H21" s="7"/>
    </row>
    <row r="22" spans="1:8" s="8" customFormat="1" ht="16.5" customHeight="1">
      <c r="A22" s="77" t="s">
        <v>35</v>
      </c>
      <c r="B22" s="80" t="s">
        <v>12</v>
      </c>
      <c r="C22" s="81">
        <f>+C23+C41+C68+C166+C71</f>
        <v>491468070</v>
      </c>
      <c r="D22" s="81">
        <f>+D23+D41+D68+D166+D71</f>
        <v>484326410</v>
      </c>
      <c r="E22" s="81">
        <f>+E23+E41+E68+E166+E71</f>
        <v>327703940</v>
      </c>
      <c r="F22" s="81">
        <f>+F23+F41+F68+F166+F71</f>
        <v>327569702</v>
      </c>
      <c r="G22" s="81">
        <f>+G23+G41+G68+G166+G71</f>
        <v>59766662</v>
      </c>
      <c r="H22" s="7"/>
    </row>
    <row r="23" spans="1:8" s="8" customFormat="1" ht="15">
      <c r="A23" s="77" t="s">
        <v>36</v>
      </c>
      <c r="B23" s="80" t="s">
        <v>14</v>
      </c>
      <c r="C23" s="81">
        <f>+C24+C33+C31</f>
        <v>6332700</v>
      </c>
      <c r="D23" s="81">
        <f>+D24+D33+D31</f>
        <v>6332700</v>
      </c>
      <c r="E23" s="81">
        <f>+E24+E33+E31</f>
        <v>3129420</v>
      </c>
      <c r="F23" s="81">
        <f>+F24+F33+F31</f>
        <v>3066213</v>
      </c>
      <c r="G23" s="81">
        <f>+G24+G33+G31</f>
        <v>501319</v>
      </c>
      <c r="H23" s="7"/>
    </row>
    <row r="24" spans="1:224" s="8" customFormat="1" ht="16.5" customHeight="1">
      <c r="A24" s="77" t="s">
        <v>37</v>
      </c>
      <c r="B24" s="80" t="s">
        <v>38</v>
      </c>
      <c r="C24" s="81">
        <f>C25+C27+C28+C29+C30+C26</f>
        <v>6024000</v>
      </c>
      <c r="D24" s="81">
        <f>D25+D27+D28+D29+D30+D26</f>
        <v>6024000</v>
      </c>
      <c r="E24" s="81">
        <f>E25+E27+E28+E29+E30+E26</f>
        <v>2879680</v>
      </c>
      <c r="F24" s="81">
        <f>F25+F27+F28+F29+F30+F26</f>
        <v>2829873</v>
      </c>
      <c r="G24" s="81">
        <f>G25+G27+G28+G29+G30+G26</f>
        <v>490392</v>
      </c>
      <c r="H24" s="7"/>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c r="BY24" s="4"/>
      <c r="BZ24" s="4"/>
      <c r="CA24" s="4"/>
      <c r="CB24" s="4"/>
      <c r="CC24" s="4"/>
      <c r="CD24" s="4"/>
      <c r="CE24" s="4"/>
      <c r="CF24" s="4"/>
      <c r="CG24" s="4"/>
      <c r="CH24" s="4"/>
      <c r="CI24" s="4"/>
      <c r="CJ24" s="4"/>
      <c r="CK24" s="4"/>
      <c r="CL24" s="4"/>
      <c r="CM24" s="4"/>
      <c r="CN24" s="4"/>
      <c r="CO24" s="4"/>
      <c r="CP24" s="4"/>
      <c r="CQ24" s="4"/>
      <c r="CR24" s="4"/>
      <c r="CS24" s="4"/>
      <c r="CT24" s="4"/>
      <c r="CU24" s="4"/>
      <c r="CV24" s="4"/>
      <c r="CW24" s="4"/>
      <c r="CX24" s="4"/>
      <c r="CY24" s="4"/>
      <c r="CZ24" s="4"/>
      <c r="DA24" s="4"/>
      <c r="DB24" s="4"/>
      <c r="DC24" s="4"/>
      <c r="DD24" s="4"/>
      <c r="DE24" s="4"/>
      <c r="DF24" s="4"/>
      <c r="DG24" s="4"/>
      <c r="DH24" s="4"/>
      <c r="DI24" s="4"/>
      <c r="DJ24" s="4"/>
      <c r="DK24" s="4"/>
      <c r="DL24" s="4"/>
      <c r="DM24" s="4"/>
      <c r="DN24" s="4"/>
      <c r="DO24" s="4"/>
      <c r="DP24" s="4"/>
      <c r="DQ24" s="4"/>
      <c r="DR24" s="4"/>
      <c r="DS24" s="4"/>
      <c r="DT24" s="4"/>
      <c r="DU24" s="4"/>
      <c r="DV24" s="4"/>
      <c r="DW24" s="4"/>
      <c r="DX24" s="4"/>
      <c r="DY24" s="4"/>
      <c r="DZ24" s="4"/>
      <c r="EA24" s="4"/>
      <c r="EB24" s="4"/>
      <c r="EC24" s="4"/>
      <c r="ED24" s="4"/>
      <c r="EE24" s="4"/>
      <c r="EF24" s="4"/>
      <c r="EG24" s="4"/>
      <c r="EH24" s="4"/>
      <c r="EI24" s="4"/>
      <c r="EJ24" s="4"/>
      <c r="EK24" s="4"/>
      <c r="EL24" s="4"/>
      <c r="EM24" s="4"/>
      <c r="EN24" s="4"/>
      <c r="EO24" s="4"/>
      <c r="EP24" s="4"/>
      <c r="EQ24" s="4"/>
      <c r="ER24" s="4"/>
      <c r="ES24" s="4"/>
      <c r="ET24" s="4"/>
      <c r="EU24" s="4"/>
      <c r="EV24" s="4"/>
      <c r="EW24" s="4"/>
      <c r="EX24" s="4"/>
      <c r="EY24" s="4"/>
      <c r="EZ24" s="4"/>
      <c r="FA24" s="4"/>
      <c r="FB24" s="4"/>
      <c r="FC24" s="4"/>
      <c r="FD24" s="4"/>
      <c r="FE24" s="4"/>
      <c r="FF24" s="4"/>
      <c r="FG24" s="4"/>
      <c r="FH24" s="4"/>
      <c r="FI24" s="4"/>
      <c r="FJ24" s="4"/>
      <c r="FK24" s="4"/>
      <c r="FL24" s="4"/>
      <c r="FM24" s="4"/>
      <c r="FN24" s="4"/>
      <c r="FO24" s="4"/>
      <c r="FP24" s="4"/>
      <c r="FQ24" s="4"/>
      <c r="FR24" s="4"/>
      <c r="FS24" s="4"/>
      <c r="FT24" s="4"/>
      <c r="FU24" s="4"/>
      <c r="FV24" s="4"/>
      <c r="FW24" s="4"/>
      <c r="FX24" s="4"/>
      <c r="FY24" s="4"/>
      <c r="FZ24" s="4"/>
      <c r="GA24" s="4"/>
      <c r="GB24" s="4"/>
      <c r="GC24" s="4"/>
      <c r="GD24" s="4"/>
      <c r="GE24" s="4"/>
      <c r="GF24" s="4"/>
      <c r="GG24" s="4"/>
      <c r="GH24" s="4"/>
      <c r="GI24" s="4"/>
      <c r="GJ24" s="4"/>
      <c r="GK24" s="4"/>
      <c r="GL24" s="4"/>
      <c r="GM24" s="4"/>
      <c r="GN24" s="4"/>
      <c r="GO24" s="4"/>
      <c r="GP24" s="4"/>
      <c r="GQ24" s="4"/>
      <c r="GR24" s="4"/>
      <c r="GS24" s="4"/>
      <c r="GT24" s="4"/>
      <c r="GU24" s="4"/>
      <c r="GV24" s="4"/>
      <c r="GW24" s="4"/>
      <c r="GX24" s="4"/>
      <c r="GY24" s="4"/>
      <c r="GZ24" s="4"/>
      <c r="HA24" s="4"/>
      <c r="HB24" s="4"/>
      <c r="HC24" s="4"/>
      <c r="HD24" s="4"/>
      <c r="HE24" s="4"/>
      <c r="HF24" s="4"/>
      <c r="HG24" s="4"/>
      <c r="HH24" s="4"/>
      <c r="HI24" s="4"/>
      <c r="HJ24" s="4"/>
      <c r="HK24" s="4"/>
      <c r="HL24" s="4"/>
      <c r="HM24" s="4"/>
      <c r="HN24" s="4"/>
      <c r="HO24" s="4"/>
      <c r="HP24" s="4"/>
    </row>
    <row r="25" spans="1:224" s="8" customFormat="1" ht="16.5" customHeight="1">
      <c r="A25" s="83" t="s">
        <v>39</v>
      </c>
      <c r="B25" s="84" t="s">
        <v>40</v>
      </c>
      <c r="C25" s="85">
        <v>5308000</v>
      </c>
      <c r="D25" s="85">
        <v>5283000</v>
      </c>
      <c r="E25" s="85">
        <v>2586750</v>
      </c>
      <c r="F25" s="63">
        <v>2556900</v>
      </c>
      <c r="G25" s="63">
        <v>423865</v>
      </c>
      <c r="H25" s="7"/>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c r="BY25" s="4"/>
      <c r="BZ25" s="4"/>
      <c r="CA25" s="4"/>
      <c r="CB25" s="4"/>
      <c r="CC25" s="4"/>
      <c r="CD25" s="4"/>
      <c r="CE25" s="4"/>
      <c r="CF25" s="4"/>
      <c r="CG25" s="4"/>
      <c r="CH25" s="4"/>
      <c r="CI25" s="4"/>
      <c r="CJ25" s="4"/>
      <c r="CK25" s="4"/>
      <c r="CL25" s="4"/>
      <c r="CM25" s="4"/>
      <c r="CN25" s="4"/>
      <c r="CO25" s="4"/>
      <c r="CP25" s="4"/>
      <c r="CQ25" s="4"/>
      <c r="CR25" s="4"/>
      <c r="CS25" s="4"/>
      <c r="CT25" s="4"/>
      <c r="CU25" s="4"/>
      <c r="CV25" s="4"/>
      <c r="CW25" s="4"/>
      <c r="CX25" s="4"/>
      <c r="CY25" s="4"/>
      <c r="CZ25" s="4"/>
      <c r="DA25" s="4"/>
      <c r="DB25" s="4"/>
      <c r="DC25" s="4"/>
      <c r="DD25" s="4"/>
      <c r="DE25" s="4"/>
      <c r="DF25" s="4"/>
      <c r="DG25" s="4"/>
      <c r="DH25" s="4"/>
      <c r="DI25" s="4"/>
      <c r="DJ25" s="4"/>
      <c r="DK25" s="4"/>
      <c r="DL25" s="4"/>
      <c r="DM25" s="4"/>
      <c r="DN25" s="4"/>
      <c r="DO25" s="4"/>
      <c r="DP25" s="4"/>
      <c r="DQ25" s="4"/>
      <c r="DR25" s="4"/>
      <c r="DS25" s="4"/>
      <c r="DT25" s="4"/>
      <c r="DU25" s="4"/>
      <c r="DV25" s="4"/>
      <c r="DW25" s="4"/>
      <c r="DX25" s="4"/>
      <c r="DY25" s="4"/>
      <c r="DZ25" s="4"/>
      <c r="EA25" s="4"/>
      <c r="EB25" s="4"/>
      <c r="EC25" s="4"/>
      <c r="ED25" s="4"/>
      <c r="EE25" s="4"/>
      <c r="EF25" s="4"/>
      <c r="EG25" s="4"/>
      <c r="EH25" s="4"/>
      <c r="EI25" s="4"/>
      <c r="EJ25" s="4"/>
      <c r="EK25" s="4"/>
      <c r="EL25" s="4"/>
      <c r="EM25" s="4"/>
      <c r="EN25" s="4"/>
      <c r="EO25" s="4"/>
      <c r="EP25" s="4"/>
      <c r="EQ25" s="4"/>
      <c r="ER25" s="4"/>
      <c r="ES25" s="4"/>
      <c r="ET25" s="4"/>
      <c r="EU25" s="4"/>
      <c r="EV25" s="4"/>
      <c r="EW25" s="4"/>
      <c r="EX25" s="4"/>
      <c r="EY25" s="4"/>
      <c r="EZ25" s="4"/>
      <c r="FA25" s="4"/>
      <c r="FB25" s="4"/>
      <c r="FC25" s="4"/>
      <c r="FD25" s="4"/>
      <c r="FE25" s="4"/>
      <c r="FF25" s="4"/>
      <c r="FG25" s="4"/>
      <c r="FH25" s="4"/>
      <c r="FI25" s="4"/>
      <c r="FJ25" s="4"/>
      <c r="FK25" s="4"/>
      <c r="FL25" s="4"/>
      <c r="FM25" s="4"/>
      <c r="FN25" s="4"/>
      <c r="FO25" s="4"/>
      <c r="FP25" s="4"/>
      <c r="FQ25" s="4"/>
      <c r="FR25" s="4"/>
      <c r="FS25" s="4"/>
      <c r="FT25" s="4"/>
      <c r="FU25" s="4"/>
      <c r="FV25" s="4"/>
      <c r="FW25" s="4"/>
      <c r="FX25" s="4"/>
      <c r="FY25" s="4"/>
      <c r="FZ25" s="4"/>
      <c r="GA25" s="4"/>
      <c r="GB25" s="4"/>
      <c r="GC25" s="4"/>
      <c r="GD25" s="4"/>
      <c r="GE25" s="4"/>
      <c r="GF25" s="4"/>
      <c r="GG25" s="4"/>
      <c r="GH25" s="4"/>
      <c r="GI25" s="4"/>
      <c r="GJ25" s="4"/>
      <c r="GK25" s="4"/>
      <c r="GL25" s="4"/>
      <c r="GM25" s="4"/>
      <c r="GN25" s="4"/>
      <c r="GO25" s="4"/>
      <c r="GP25" s="4"/>
      <c r="GQ25" s="4"/>
      <c r="GR25" s="4"/>
      <c r="GS25" s="4"/>
      <c r="GT25" s="4"/>
      <c r="GU25" s="4"/>
      <c r="GV25" s="4"/>
      <c r="GW25" s="4"/>
      <c r="GX25" s="4"/>
      <c r="GY25" s="4"/>
      <c r="GZ25" s="4"/>
      <c r="HA25" s="4"/>
      <c r="HB25" s="4"/>
      <c r="HC25" s="4"/>
      <c r="HD25" s="4"/>
      <c r="HE25" s="4"/>
      <c r="HF25" s="4"/>
      <c r="HG25" s="4"/>
      <c r="HH25" s="4"/>
      <c r="HI25" s="4"/>
      <c r="HJ25" s="4"/>
      <c r="HK25" s="4"/>
      <c r="HL25" s="4"/>
      <c r="HM25" s="4"/>
      <c r="HN25" s="4"/>
      <c r="HO25" s="4"/>
      <c r="HP25" s="4"/>
    </row>
    <row r="26" spans="1:224" s="8" customFormat="1" ht="15">
      <c r="A26" s="83"/>
      <c r="B26" s="84" t="s">
        <v>41</v>
      </c>
      <c r="C26" s="85">
        <v>670000</v>
      </c>
      <c r="D26" s="85">
        <v>670000</v>
      </c>
      <c r="E26" s="85">
        <v>255000</v>
      </c>
      <c r="F26" s="63">
        <v>237575</v>
      </c>
      <c r="G26" s="63">
        <v>57924</v>
      </c>
      <c r="H26" s="7"/>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c r="BY26" s="4"/>
      <c r="BZ26" s="4"/>
      <c r="CA26" s="4"/>
      <c r="CB26" s="4"/>
      <c r="CC26" s="4"/>
      <c r="CD26" s="4"/>
      <c r="CE26" s="4"/>
      <c r="CF26" s="4"/>
      <c r="CG26" s="4"/>
      <c r="CH26" s="4"/>
      <c r="CI26" s="4"/>
      <c r="CJ26" s="4"/>
      <c r="CK26" s="4"/>
      <c r="CL26" s="4"/>
      <c r="CM26" s="4"/>
      <c r="CN26" s="4"/>
      <c r="CO26" s="4"/>
      <c r="CP26" s="4"/>
      <c r="CQ26" s="4"/>
      <c r="CR26" s="4"/>
      <c r="CS26" s="4"/>
      <c r="CT26" s="4"/>
      <c r="CU26" s="4"/>
      <c r="CV26" s="4"/>
      <c r="CW26" s="4"/>
      <c r="CX26" s="4"/>
      <c r="CY26" s="4"/>
      <c r="CZ26" s="4"/>
      <c r="DA26" s="4"/>
      <c r="DB26" s="4"/>
      <c r="DC26" s="4"/>
      <c r="DD26" s="4"/>
      <c r="DE26" s="4"/>
      <c r="DF26" s="4"/>
      <c r="DG26" s="4"/>
      <c r="DH26" s="4"/>
      <c r="DI26" s="4"/>
      <c r="DJ26" s="4"/>
      <c r="DK26" s="4"/>
      <c r="DL26" s="4"/>
      <c r="DM26" s="4"/>
      <c r="DN26" s="4"/>
      <c r="DO26" s="4"/>
      <c r="DP26" s="4"/>
      <c r="DQ26" s="4"/>
      <c r="DR26" s="4"/>
      <c r="DS26" s="4"/>
      <c r="DT26" s="4"/>
      <c r="DU26" s="4"/>
      <c r="DV26" s="4"/>
      <c r="DW26" s="4"/>
      <c r="DX26" s="4"/>
      <c r="DY26" s="4"/>
      <c r="DZ26" s="4"/>
      <c r="EA26" s="4"/>
      <c r="EB26" s="4"/>
      <c r="EC26" s="4"/>
      <c r="ED26" s="4"/>
      <c r="EE26" s="4"/>
      <c r="EF26" s="4"/>
      <c r="EG26" s="4"/>
      <c r="EH26" s="4"/>
      <c r="EI26" s="4"/>
      <c r="EJ26" s="4"/>
      <c r="EK26" s="4"/>
      <c r="EL26" s="4"/>
      <c r="EM26" s="4"/>
      <c r="EN26" s="4"/>
      <c r="EO26" s="4"/>
      <c r="EP26" s="4"/>
      <c r="EQ26" s="4"/>
      <c r="ER26" s="4"/>
      <c r="ES26" s="4"/>
      <c r="ET26" s="4"/>
      <c r="EU26" s="4"/>
      <c r="EV26" s="4"/>
      <c r="EW26" s="4"/>
      <c r="EX26" s="4"/>
      <c r="EY26" s="4"/>
      <c r="EZ26" s="4"/>
      <c r="FA26" s="4"/>
      <c r="FB26" s="4"/>
      <c r="FC26" s="4"/>
      <c r="FD26" s="4"/>
      <c r="FE26" s="4"/>
      <c r="FF26" s="4"/>
      <c r="FG26" s="4"/>
      <c r="FH26" s="4"/>
      <c r="FI26" s="4"/>
      <c r="FJ26" s="4"/>
      <c r="FK26" s="4"/>
      <c r="FL26" s="4"/>
      <c r="FM26" s="4"/>
      <c r="FN26" s="4"/>
      <c r="FO26" s="4"/>
      <c r="FP26" s="4"/>
      <c r="FQ26" s="4"/>
      <c r="FR26" s="4"/>
      <c r="FS26" s="4"/>
      <c r="FT26" s="4"/>
      <c r="FU26" s="4"/>
      <c r="FV26" s="4"/>
      <c r="FW26" s="4"/>
      <c r="FX26" s="4"/>
      <c r="FY26" s="4"/>
      <c r="FZ26" s="4"/>
      <c r="GA26" s="4"/>
      <c r="GB26" s="4"/>
      <c r="GC26" s="4"/>
      <c r="GD26" s="4"/>
      <c r="GE26" s="4"/>
      <c r="GF26" s="4"/>
      <c r="GG26" s="4"/>
      <c r="GH26" s="4"/>
      <c r="GI26" s="4"/>
      <c r="GJ26" s="4"/>
      <c r="GK26" s="4"/>
      <c r="GL26" s="4"/>
      <c r="GM26" s="4"/>
      <c r="GN26" s="4"/>
      <c r="GO26" s="4"/>
      <c r="GP26" s="4"/>
      <c r="GQ26" s="4"/>
      <c r="GR26" s="4"/>
      <c r="GS26" s="4"/>
      <c r="GT26" s="4"/>
      <c r="GU26" s="4"/>
      <c r="GV26" s="4"/>
      <c r="GW26" s="4"/>
      <c r="GX26" s="4"/>
      <c r="GY26" s="4"/>
      <c r="GZ26" s="4"/>
      <c r="HA26" s="4"/>
      <c r="HB26" s="4"/>
      <c r="HC26" s="4"/>
      <c r="HD26" s="4"/>
      <c r="HE26" s="4"/>
      <c r="HF26" s="4"/>
      <c r="HG26" s="4"/>
      <c r="HH26" s="4"/>
      <c r="HI26" s="4"/>
      <c r="HJ26" s="4"/>
      <c r="HK26" s="4"/>
      <c r="HL26" s="4"/>
      <c r="HM26" s="4"/>
      <c r="HN26" s="4"/>
      <c r="HO26" s="4"/>
      <c r="HP26" s="4"/>
    </row>
    <row r="27" spans="1:224" s="8" customFormat="1" ht="16.5" customHeight="1">
      <c r="A27" s="83" t="s">
        <v>42</v>
      </c>
      <c r="B27" s="86" t="s">
        <v>43</v>
      </c>
      <c r="C27" s="85">
        <v>19600</v>
      </c>
      <c r="D27" s="85">
        <v>19600</v>
      </c>
      <c r="E27" s="85">
        <v>9760</v>
      </c>
      <c r="F27" s="63">
        <v>7368</v>
      </c>
      <c r="G27" s="63">
        <v>1184</v>
      </c>
      <c r="H27" s="7"/>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c r="BY27" s="4"/>
      <c r="BZ27" s="4"/>
      <c r="CA27" s="4"/>
      <c r="CB27" s="4"/>
      <c r="CC27" s="4"/>
      <c r="CD27" s="4"/>
      <c r="CE27" s="4"/>
      <c r="CF27" s="4"/>
      <c r="CG27" s="4"/>
      <c r="CH27" s="4"/>
      <c r="CI27" s="4"/>
      <c r="CJ27" s="4"/>
      <c r="CK27" s="4"/>
      <c r="CL27" s="4"/>
      <c r="CM27" s="4"/>
      <c r="CN27" s="4"/>
      <c r="CO27" s="4"/>
      <c r="CP27" s="4"/>
      <c r="CQ27" s="4"/>
      <c r="CR27" s="4"/>
      <c r="CS27" s="4"/>
      <c r="CT27" s="4"/>
      <c r="CU27" s="4"/>
      <c r="CV27" s="4"/>
      <c r="CW27" s="4"/>
      <c r="CX27" s="4"/>
      <c r="CY27" s="4"/>
      <c r="CZ27" s="4"/>
      <c r="DA27" s="4"/>
      <c r="DB27" s="4"/>
      <c r="DC27" s="4"/>
      <c r="DD27" s="4"/>
      <c r="DE27" s="4"/>
      <c r="DF27" s="4"/>
      <c r="DG27" s="4"/>
      <c r="DH27" s="4"/>
      <c r="DI27" s="4"/>
      <c r="DJ27" s="4"/>
      <c r="DK27" s="4"/>
      <c r="DL27" s="4"/>
      <c r="DM27" s="4"/>
      <c r="DN27" s="4"/>
      <c r="DO27" s="4"/>
      <c r="DP27" s="4"/>
      <c r="DQ27" s="4"/>
      <c r="DR27" s="4"/>
      <c r="DS27" s="4"/>
      <c r="DT27" s="4"/>
      <c r="DU27" s="4"/>
      <c r="DV27" s="4"/>
      <c r="DW27" s="4"/>
      <c r="DX27" s="4"/>
      <c r="DY27" s="4"/>
      <c r="DZ27" s="4"/>
      <c r="EA27" s="4"/>
      <c r="EB27" s="4"/>
      <c r="EC27" s="4"/>
      <c r="ED27" s="4"/>
      <c r="EE27" s="4"/>
      <c r="EF27" s="4"/>
      <c r="EG27" s="4"/>
      <c r="EH27" s="4"/>
      <c r="EI27" s="4"/>
      <c r="EJ27" s="4"/>
      <c r="EK27" s="4"/>
      <c r="EL27" s="4"/>
      <c r="EM27" s="4"/>
      <c r="EN27" s="4"/>
      <c r="EO27" s="4"/>
      <c r="EP27" s="4"/>
      <c r="EQ27" s="4"/>
      <c r="ER27" s="4"/>
      <c r="ES27" s="4"/>
      <c r="ET27" s="4"/>
      <c r="EU27" s="4"/>
      <c r="EV27" s="4"/>
      <c r="EW27" s="4"/>
      <c r="EX27" s="4"/>
      <c r="EY27" s="4"/>
      <c r="EZ27" s="4"/>
      <c r="FA27" s="4"/>
      <c r="FB27" s="4"/>
      <c r="FC27" s="4"/>
      <c r="FD27" s="4"/>
      <c r="FE27" s="4"/>
      <c r="FF27" s="4"/>
      <c r="FG27" s="4"/>
      <c r="FH27" s="4"/>
      <c r="FI27" s="4"/>
      <c r="FJ27" s="4"/>
      <c r="FK27" s="4"/>
      <c r="FL27" s="4"/>
      <c r="FM27" s="4"/>
      <c r="FN27" s="4"/>
      <c r="FO27" s="4"/>
      <c r="FP27" s="4"/>
      <c r="FQ27" s="4"/>
      <c r="FR27" s="4"/>
      <c r="FS27" s="4"/>
      <c r="FT27" s="4"/>
      <c r="FU27" s="4"/>
      <c r="FV27" s="4"/>
      <c r="FW27" s="4"/>
      <c r="FX27" s="4"/>
      <c r="FY27" s="4"/>
      <c r="FZ27" s="4"/>
      <c r="GA27" s="4"/>
      <c r="GB27" s="4"/>
      <c r="GC27" s="4"/>
      <c r="GD27" s="4"/>
      <c r="GE27" s="4"/>
      <c r="GF27" s="4"/>
      <c r="GG27" s="4"/>
      <c r="GH27" s="4"/>
      <c r="GI27" s="4"/>
      <c r="GJ27" s="4"/>
      <c r="GK27" s="4"/>
      <c r="GL27" s="4"/>
      <c r="GM27" s="4"/>
      <c r="GN27" s="4"/>
      <c r="GO27" s="4"/>
      <c r="GP27" s="4"/>
      <c r="GQ27" s="4"/>
      <c r="GR27" s="4"/>
      <c r="GS27" s="4"/>
      <c r="GT27" s="4"/>
      <c r="GU27" s="4"/>
      <c r="GV27" s="4"/>
      <c r="GW27" s="4"/>
      <c r="GX27" s="4"/>
      <c r="GY27" s="4"/>
      <c r="GZ27" s="4"/>
      <c r="HA27" s="4"/>
      <c r="HB27" s="4"/>
      <c r="HC27" s="4"/>
      <c r="HD27" s="4"/>
      <c r="HE27" s="4"/>
      <c r="HF27" s="4"/>
      <c r="HG27" s="4"/>
      <c r="HH27" s="4"/>
      <c r="HI27" s="4"/>
      <c r="HJ27" s="4"/>
      <c r="HK27" s="4"/>
      <c r="HL27" s="4"/>
      <c r="HM27" s="4"/>
      <c r="HN27" s="4"/>
      <c r="HO27" s="4"/>
      <c r="HP27" s="4"/>
    </row>
    <row r="28" spans="1:224" s="8" customFormat="1" ht="16.5" customHeight="1">
      <c r="A28" s="83" t="s">
        <v>44</v>
      </c>
      <c r="B28" s="86" t="s">
        <v>45</v>
      </c>
      <c r="C28" s="85">
        <v>1200</v>
      </c>
      <c r="D28" s="85">
        <v>1200</v>
      </c>
      <c r="E28" s="85">
        <v>780</v>
      </c>
      <c r="F28" s="63">
        <v>646</v>
      </c>
      <c r="G28" s="63">
        <v>102</v>
      </c>
      <c r="H28" s="7"/>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c r="DO28" s="4"/>
      <c r="DP28" s="4"/>
      <c r="DQ28" s="4"/>
      <c r="DR28" s="4"/>
      <c r="DS28" s="4"/>
      <c r="DT28" s="4"/>
      <c r="DU28" s="4"/>
      <c r="DV28" s="4"/>
      <c r="DW28" s="4"/>
      <c r="DX28" s="4"/>
      <c r="DY28" s="4"/>
      <c r="DZ28" s="4"/>
      <c r="EA28" s="4"/>
      <c r="EB28" s="4"/>
      <c r="EC28" s="4"/>
      <c r="ED28" s="4"/>
      <c r="EE28" s="4"/>
      <c r="EF28" s="4"/>
      <c r="EG28" s="4"/>
      <c r="EH28" s="4"/>
      <c r="EI28" s="4"/>
      <c r="EJ28" s="4"/>
      <c r="EK28" s="4"/>
      <c r="EL28" s="4"/>
      <c r="EM28" s="4"/>
      <c r="EN28" s="4"/>
      <c r="EO28" s="4"/>
      <c r="EP28" s="4"/>
      <c r="EQ28" s="4"/>
      <c r="ER28" s="4"/>
      <c r="ES28" s="4"/>
      <c r="ET28" s="4"/>
      <c r="EU28" s="4"/>
      <c r="EV28" s="4"/>
      <c r="EW28" s="4"/>
      <c r="EX28" s="4"/>
      <c r="EY28" s="4"/>
      <c r="EZ28" s="4"/>
      <c r="FA28" s="4"/>
      <c r="FB28" s="4"/>
      <c r="FC28" s="4"/>
      <c r="FD28" s="4"/>
      <c r="FE28" s="4"/>
      <c r="FF28" s="4"/>
      <c r="FG28" s="4"/>
      <c r="FH28" s="4"/>
      <c r="FI28" s="4"/>
      <c r="FJ28" s="4"/>
      <c r="FK28" s="4"/>
      <c r="FL28" s="4"/>
      <c r="FM28" s="4"/>
      <c r="FN28" s="4"/>
      <c r="FO28" s="4"/>
      <c r="FP28" s="4"/>
      <c r="FQ28" s="4"/>
      <c r="FR28" s="4"/>
      <c r="FS28" s="4"/>
      <c r="FT28" s="4"/>
      <c r="FU28" s="4"/>
      <c r="FV28" s="4"/>
      <c r="FW28" s="4"/>
      <c r="FX28" s="4"/>
      <c r="FY28" s="4"/>
      <c r="FZ28" s="4"/>
      <c r="GA28" s="4"/>
      <c r="GB28" s="4"/>
      <c r="GC28" s="4"/>
      <c r="GD28" s="4"/>
      <c r="GE28" s="4"/>
      <c r="GF28" s="4"/>
      <c r="GG28" s="4"/>
      <c r="GH28" s="4"/>
      <c r="GI28" s="4"/>
      <c r="GJ28" s="4"/>
      <c r="GK28" s="4"/>
      <c r="GL28" s="4"/>
      <c r="GM28" s="4"/>
      <c r="GN28" s="4"/>
      <c r="GO28" s="4"/>
      <c r="GP28" s="4"/>
      <c r="GQ28" s="4"/>
      <c r="GR28" s="4"/>
      <c r="GS28" s="4"/>
      <c r="GT28" s="4"/>
      <c r="GU28" s="4"/>
      <c r="GV28" s="4"/>
      <c r="GW28" s="4"/>
      <c r="GX28" s="4"/>
      <c r="GY28" s="4"/>
      <c r="GZ28" s="4"/>
      <c r="HA28" s="4"/>
      <c r="HB28" s="4"/>
      <c r="HC28" s="4"/>
      <c r="HD28" s="4"/>
      <c r="HE28" s="4"/>
      <c r="HF28" s="4"/>
      <c r="HG28" s="4"/>
      <c r="HH28" s="4"/>
      <c r="HI28" s="4"/>
      <c r="HJ28" s="4"/>
      <c r="HK28" s="4"/>
      <c r="HL28" s="4"/>
      <c r="HM28" s="4"/>
      <c r="HN28" s="4"/>
      <c r="HO28" s="4"/>
      <c r="HP28" s="4"/>
    </row>
    <row r="29" spans="1:8" ht="16.5" customHeight="1">
      <c r="A29" s="83"/>
      <c r="B29" s="86" t="s">
        <v>46</v>
      </c>
      <c r="C29" s="85">
        <v>0</v>
      </c>
      <c r="D29" s="85">
        <v>0</v>
      </c>
      <c r="E29" s="85">
        <v>0</v>
      </c>
      <c r="F29" s="63">
        <v>0</v>
      </c>
      <c r="G29" s="63">
        <v>0</v>
      </c>
      <c r="H29" s="7"/>
    </row>
    <row r="30" spans="1:8" ht="16.5" customHeight="1">
      <c r="A30" s="83" t="s">
        <v>47</v>
      </c>
      <c r="B30" s="86" t="s">
        <v>48</v>
      </c>
      <c r="C30" s="85">
        <v>25200</v>
      </c>
      <c r="D30" s="85">
        <v>50200</v>
      </c>
      <c r="E30" s="85">
        <v>27390</v>
      </c>
      <c r="F30" s="63">
        <v>27384</v>
      </c>
      <c r="G30" s="63">
        <v>7317</v>
      </c>
      <c r="H30" s="7"/>
    </row>
    <row r="31" spans="1:8" ht="16.5" customHeight="1">
      <c r="A31" s="83"/>
      <c r="B31" s="80" t="s">
        <v>49</v>
      </c>
      <c r="C31" s="87">
        <f>C32</f>
        <v>94000</v>
      </c>
      <c r="D31" s="87">
        <f>D32</f>
        <v>94000</v>
      </c>
      <c r="E31" s="87">
        <f>E32</f>
        <v>90000</v>
      </c>
      <c r="F31" s="87">
        <f>F32</f>
        <v>88400</v>
      </c>
      <c r="G31" s="87">
        <f>G32</f>
        <v>0</v>
      </c>
      <c r="H31" s="7"/>
    </row>
    <row r="32" spans="1:224" ht="16.5" customHeight="1">
      <c r="A32" s="83"/>
      <c r="B32" s="86" t="s">
        <v>50</v>
      </c>
      <c r="C32" s="85">
        <v>94000</v>
      </c>
      <c r="D32" s="85">
        <v>94000</v>
      </c>
      <c r="E32" s="85">
        <v>90000</v>
      </c>
      <c r="F32" s="63">
        <v>88400</v>
      </c>
      <c r="G32" s="63">
        <v>0</v>
      </c>
      <c r="H32" s="7"/>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c r="AN32" s="8"/>
      <c r="AO32" s="8"/>
      <c r="AP32" s="8"/>
      <c r="AQ32" s="8"/>
      <c r="AR32" s="8"/>
      <c r="AS32" s="8"/>
      <c r="AT32" s="8"/>
      <c r="AU32" s="8"/>
      <c r="AV32" s="8"/>
      <c r="AW32" s="8"/>
      <c r="AX32" s="8"/>
      <c r="AY32" s="8"/>
      <c r="AZ32" s="8"/>
      <c r="BA32" s="8"/>
      <c r="BB32" s="8"/>
      <c r="BC32" s="8"/>
      <c r="BD32" s="8"/>
      <c r="BE32" s="8"/>
      <c r="BF32" s="8"/>
      <c r="BG32" s="8"/>
      <c r="BH32" s="8"/>
      <c r="BI32" s="8"/>
      <c r="BJ32" s="8"/>
      <c r="BK32" s="8"/>
      <c r="BL32" s="8"/>
      <c r="BM32" s="8"/>
      <c r="BN32" s="8"/>
      <c r="BO32" s="8"/>
      <c r="BP32" s="8"/>
      <c r="BQ32" s="8"/>
      <c r="BR32" s="8"/>
      <c r="BS32" s="8"/>
      <c r="BT32" s="8"/>
      <c r="BU32" s="8"/>
      <c r="BV32" s="8"/>
      <c r="BW32" s="8"/>
      <c r="BX32" s="8"/>
      <c r="BY32" s="8"/>
      <c r="BZ32" s="8"/>
      <c r="CA32" s="8"/>
      <c r="CB32" s="8"/>
      <c r="CC32" s="8"/>
      <c r="CD32" s="8"/>
      <c r="CE32" s="8"/>
      <c r="CF32" s="8"/>
      <c r="CG32" s="8"/>
      <c r="CH32" s="8"/>
      <c r="CI32" s="8"/>
      <c r="CJ32" s="8"/>
      <c r="CK32" s="8"/>
      <c r="CL32" s="8"/>
      <c r="CM32" s="8"/>
      <c r="CN32" s="8"/>
      <c r="CO32" s="8"/>
      <c r="CP32" s="8"/>
      <c r="CQ32" s="8"/>
      <c r="CR32" s="8"/>
      <c r="CS32" s="8"/>
      <c r="CT32" s="8"/>
      <c r="CU32" s="8"/>
      <c r="CV32" s="8"/>
      <c r="CW32" s="8"/>
      <c r="CX32" s="8"/>
      <c r="CY32" s="8"/>
      <c r="CZ32" s="8"/>
      <c r="DA32" s="8"/>
      <c r="DB32" s="8"/>
      <c r="DC32" s="8"/>
      <c r="DD32" s="8"/>
      <c r="DE32" s="8"/>
      <c r="DF32" s="8"/>
      <c r="DG32" s="8"/>
      <c r="DH32" s="8"/>
      <c r="DI32" s="8"/>
      <c r="DJ32" s="8"/>
      <c r="DK32" s="8"/>
      <c r="DL32" s="8"/>
      <c r="DM32" s="8"/>
      <c r="DN32" s="8"/>
      <c r="DO32" s="8"/>
      <c r="DP32" s="8"/>
      <c r="DQ32" s="8"/>
      <c r="DR32" s="8"/>
      <c r="DS32" s="8"/>
      <c r="DT32" s="8"/>
      <c r="DU32" s="8"/>
      <c r="DV32" s="8"/>
      <c r="DW32" s="8"/>
      <c r="DX32" s="8"/>
      <c r="DY32" s="8"/>
      <c r="DZ32" s="8"/>
      <c r="EA32" s="8"/>
      <c r="EB32" s="8"/>
      <c r="EC32" s="8"/>
      <c r="ED32" s="8"/>
      <c r="EE32" s="8"/>
      <c r="EF32" s="8"/>
      <c r="EG32" s="8"/>
      <c r="EH32" s="8"/>
      <c r="EI32" s="8"/>
      <c r="EJ32" s="8"/>
      <c r="EK32" s="8"/>
      <c r="EL32" s="8"/>
      <c r="EM32" s="8"/>
      <c r="EN32" s="8"/>
      <c r="EO32" s="8"/>
      <c r="EP32" s="8"/>
      <c r="EQ32" s="8"/>
      <c r="ER32" s="8"/>
      <c r="ES32" s="8"/>
      <c r="ET32" s="8"/>
      <c r="EU32" s="8"/>
      <c r="EV32" s="8"/>
      <c r="EW32" s="8"/>
      <c r="EX32" s="8"/>
      <c r="EY32" s="8"/>
      <c r="EZ32" s="8"/>
      <c r="FA32" s="8"/>
      <c r="FB32" s="8"/>
      <c r="FC32" s="8"/>
      <c r="FD32" s="8"/>
      <c r="FE32" s="8"/>
      <c r="FF32" s="8"/>
      <c r="FG32" s="8"/>
      <c r="FH32" s="8"/>
      <c r="FI32" s="8"/>
      <c r="FJ32" s="8"/>
      <c r="FK32" s="8"/>
      <c r="FL32" s="8"/>
      <c r="FM32" s="8"/>
      <c r="FN32" s="8"/>
      <c r="FO32" s="8"/>
      <c r="FP32" s="8"/>
      <c r="FQ32" s="8"/>
      <c r="FR32" s="8"/>
      <c r="FS32" s="8"/>
      <c r="FT32" s="8"/>
      <c r="FU32" s="8"/>
      <c r="FV32" s="8"/>
      <c r="FW32" s="8"/>
      <c r="FX32" s="8"/>
      <c r="FY32" s="8"/>
      <c r="FZ32" s="8"/>
      <c r="GA32" s="8"/>
      <c r="GB32" s="8"/>
      <c r="GC32" s="8"/>
      <c r="GD32" s="8"/>
      <c r="GE32" s="8"/>
      <c r="GF32" s="8"/>
      <c r="GG32" s="8"/>
      <c r="GH32" s="8"/>
      <c r="GI32" s="8"/>
      <c r="GJ32" s="8"/>
      <c r="GK32" s="8"/>
      <c r="GL32" s="8"/>
      <c r="GM32" s="8"/>
      <c r="GN32" s="8"/>
      <c r="GO32" s="8"/>
      <c r="GP32" s="8"/>
      <c r="GQ32" s="8"/>
      <c r="GR32" s="8"/>
      <c r="GS32" s="8"/>
      <c r="GT32" s="8"/>
      <c r="GU32" s="8"/>
      <c r="GV32" s="8"/>
      <c r="GW32" s="8"/>
      <c r="GX32" s="8"/>
      <c r="GY32" s="8"/>
      <c r="GZ32" s="8"/>
      <c r="HA32" s="8"/>
      <c r="HB32" s="8"/>
      <c r="HC32" s="8"/>
      <c r="HD32" s="8"/>
      <c r="HE32" s="8"/>
      <c r="HF32" s="8"/>
      <c r="HG32" s="8"/>
      <c r="HH32" s="8"/>
      <c r="HI32" s="8"/>
      <c r="HJ32" s="8"/>
      <c r="HK32" s="8"/>
      <c r="HL32" s="8"/>
      <c r="HM32" s="8"/>
      <c r="HN32" s="8"/>
      <c r="HO32" s="8"/>
      <c r="HP32" s="8"/>
    </row>
    <row r="33" spans="1:8" ht="16.5" customHeight="1">
      <c r="A33" s="77" t="s">
        <v>51</v>
      </c>
      <c r="B33" s="80" t="s">
        <v>52</v>
      </c>
      <c r="C33" s="81">
        <f>+C34+C35+C36+C37+C38+C39+C40</f>
        <v>214700</v>
      </c>
      <c r="D33" s="81">
        <f>+D34+D35+D36+D37+D38+D39+D40</f>
        <v>214700</v>
      </c>
      <c r="E33" s="81">
        <f>+E34+E35+E36+E37+E38+E39+E40</f>
        <v>159740</v>
      </c>
      <c r="F33" s="81">
        <f>+F34+F35+F36+F37+F38+F39+F40</f>
        <v>147940</v>
      </c>
      <c r="G33" s="81">
        <f>+G34+G35+G36+G37+G38+G39+G40</f>
        <v>10927</v>
      </c>
      <c r="H33" s="7"/>
    </row>
    <row r="34" spans="1:8" ht="16.5" customHeight="1">
      <c r="A34" s="83" t="s">
        <v>53</v>
      </c>
      <c r="B34" s="86" t="s">
        <v>54</v>
      </c>
      <c r="C34" s="85">
        <v>66000</v>
      </c>
      <c r="D34" s="85">
        <v>66000</v>
      </c>
      <c r="E34" s="85">
        <v>65990</v>
      </c>
      <c r="F34" s="63">
        <v>65983</v>
      </c>
      <c r="G34" s="63">
        <v>0</v>
      </c>
      <c r="H34" s="7"/>
    </row>
    <row r="35" spans="1:8" ht="16.5" customHeight="1">
      <c r="A35" s="83" t="s">
        <v>55</v>
      </c>
      <c r="B35" s="86" t="s">
        <v>56</v>
      </c>
      <c r="C35" s="85">
        <v>2070</v>
      </c>
      <c r="D35" s="85">
        <v>2070</v>
      </c>
      <c r="E35" s="85">
        <v>2070</v>
      </c>
      <c r="F35" s="63">
        <v>2064</v>
      </c>
      <c r="G35" s="63">
        <v>0</v>
      </c>
      <c r="H35" s="7"/>
    </row>
    <row r="36" spans="1:224" s="8" customFormat="1" ht="16.5" customHeight="1">
      <c r="A36" s="83" t="s">
        <v>57</v>
      </c>
      <c r="B36" s="86" t="s">
        <v>58</v>
      </c>
      <c r="C36" s="85">
        <v>22000</v>
      </c>
      <c r="D36" s="85">
        <v>22000</v>
      </c>
      <c r="E36" s="85">
        <v>21760</v>
      </c>
      <c r="F36" s="63">
        <v>21752</v>
      </c>
      <c r="G36" s="63">
        <v>0</v>
      </c>
      <c r="H36" s="7"/>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c r="BY36" s="4"/>
      <c r="BZ36" s="4"/>
      <c r="CA36" s="4"/>
      <c r="CB36" s="4"/>
      <c r="CC36" s="4"/>
      <c r="CD36" s="4"/>
      <c r="CE36" s="4"/>
      <c r="CF36" s="4"/>
      <c r="CG36" s="4"/>
      <c r="CH36" s="4"/>
      <c r="CI36" s="4"/>
      <c r="CJ36" s="4"/>
      <c r="CK36" s="4"/>
      <c r="CL36" s="4"/>
      <c r="CM36" s="4"/>
      <c r="CN36" s="4"/>
      <c r="CO36" s="4"/>
      <c r="CP36" s="4"/>
      <c r="CQ36" s="4"/>
      <c r="CR36" s="4"/>
      <c r="CS36" s="4"/>
      <c r="CT36" s="4"/>
      <c r="CU36" s="4"/>
      <c r="CV36" s="4"/>
      <c r="CW36" s="4"/>
      <c r="CX36" s="4"/>
      <c r="CY36" s="4"/>
      <c r="CZ36" s="4"/>
      <c r="DA36" s="4"/>
      <c r="DB36" s="4"/>
      <c r="DC36" s="4"/>
      <c r="DD36" s="4"/>
      <c r="DE36" s="4"/>
      <c r="DF36" s="4"/>
      <c r="DG36" s="4"/>
      <c r="DH36" s="4"/>
      <c r="DI36" s="4"/>
      <c r="DJ36" s="4"/>
      <c r="DK36" s="4"/>
      <c r="DL36" s="4"/>
      <c r="DM36" s="4"/>
      <c r="DN36" s="4"/>
      <c r="DO36" s="4"/>
      <c r="DP36" s="4"/>
      <c r="DQ36" s="4"/>
      <c r="DR36" s="4"/>
      <c r="DS36" s="4"/>
      <c r="DT36" s="4"/>
      <c r="DU36" s="4"/>
      <c r="DV36" s="4"/>
      <c r="DW36" s="4"/>
      <c r="DX36" s="4"/>
      <c r="DY36" s="4"/>
      <c r="DZ36" s="4"/>
      <c r="EA36" s="4"/>
      <c r="EB36" s="4"/>
      <c r="EC36" s="4"/>
      <c r="ED36" s="4"/>
      <c r="EE36" s="4"/>
      <c r="EF36" s="4"/>
      <c r="EG36" s="4"/>
      <c r="EH36" s="4"/>
      <c r="EI36" s="4"/>
      <c r="EJ36" s="4"/>
      <c r="EK36" s="4"/>
      <c r="EL36" s="4"/>
      <c r="EM36" s="4"/>
      <c r="EN36" s="4"/>
      <c r="EO36" s="4"/>
      <c r="EP36" s="4"/>
      <c r="EQ36" s="4"/>
      <c r="ER36" s="4"/>
      <c r="ES36" s="4"/>
      <c r="ET36" s="4"/>
      <c r="EU36" s="4"/>
      <c r="EV36" s="4"/>
      <c r="EW36" s="4"/>
      <c r="EX36" s="4"/>
      <c r="EY36" s="4"/>
      <c r="EZ36" s="4"/>
      <c r="FA36" s="4"/>
      <c r="FB36" s="4"/>
      <c r="FC36" s="4"/>
      <c r="FD36" s="4"/>
      <c r="FE36" s="4"/>
      <c r="FF36" s="4"/>
      <c r="FG36" s="4"/>
      <c r="FH36" s="4"/>
      <c r="FI36" s="4"/>
      <c r="FJ36" s="4"/>
      <c r="FK36" s="4"/>
      <c r="FL36" s="4"/>
      <c r="FM36" s="4"/>
      <c r="FN36" s="4"/>
      <c r="FO36" s="4"/>
      <c r="FP36" s="4"/>
      <c r="FQ36" s="4"/>
      <c r="FR36" s="4"/>
      <c r="FS36" s="4"/>
      <c r="FT36" s="4"/>
      <c r="FU36" s="4"/>
      <c r="FV36" s="4"/>
      <c r="FW36" s="4"/>
      <c r="FX36" s="4"/>
      <c r="FY36" s="4"/>
      <c r="FZ36" s="4"/>
      <c r="GA36" s="4"/>
      <c r="GB36" s="4"/>
      <c r="GC36" s="4"/>
      <c r="GD36" s="4"/>
      <c r="GE36" s="4"/>
      <c r="GF36" s="4"/>
      <c r="GG36" s="4"/>
      <c r="GH36" s="4"/>
      <c r="GI36" s="4"/>
      <c r="GJ36" s="4"/>
      <c r="GK36" s="4"/>
      <c r="GL36" s="4"/>
      <c r="GM36" s="4"/>
      <c r="GN36" s="4"/>
      <c r="GO36" s="4"/>
      <c r="GP36" s="4"/>
      <c r="GQ36" s="4"/>
      <c r="GR36" s="4"/>
      <c r="GS36" s="4"/>
      <c r="GT36" s="4"/>
      <c r="GU36" s="4"/>
      <c r="GV36" s="4"/>
      <c r="GW36" s="4"/>
      <c r="GX36" s="4"/>
      <c r="GY36" s="4"/>
      <c r="GZ36" s="4"/>
      <c r="HA36" s="4"/>
      <c r="HB36" s="4"/>
      <c r="HC36" s="4"/>
      <c r="HD36" s="4"/>
      <c r="HE36" s="4"/>
      <c r="HF36" s="4"/>
      <c r="HG36" s="4"/>
      <c r="HH36" s="4"/>
      <c r="HI36" s="4"/>
      <c r="HJ36" s="4"/>
      <c r="HK36" s="4"/>
      <c r="HL36" s="4"/>
      <c r="HM36" s="4"/>
      <c r="HN36" s="4"/>
      <c r="HO36" s="4"/>
      <c r="HP36" s="4"/>
    </row>
    <row r="37" spans="1:224" ht="21.75" customHeight="1">
      <c r="A37" s="83" t="s">
        <v>59</v>
      </c>
      <c r="B37" s="88" t="s">
        <v>60</v>
      </c>
      <c r="C37" s="85">
        <v>700</v>
      </c>
      <c r="D37" s="85">
        <v>700</v>
      </c>
      <c r="E37" s="85">
        <v>630</v>
      </c>
      <c r="F37" s="63">
        <v>627</v>
      </c>
      <c r="G37" s="63">
        <v>0</v>
      </c>
      <c r="H37" s="7"/>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c r="AN37" s="8"/>
      <c r="AO37" s="8"/>
      <c r="AP37" s="8"/>
      <c r="AQ37" s="8"/>
      <c r="AR37" s="8"/>
      <c r="AS37" s="8"/>
      <c r="AT37" s="8"/>
      <c r="AU37" s="8"/>
      <c r="AV37" s="8"/>
      <c r="AW37" s="8"/>
      <c r="AX37" s="8"/>
      <c r="AY37" s="8"/>
      <c r="AZ37" s="8"/>
      <c r="BA37" s="8"/>
      <c r="BB37" s="8"/>
      <c r="BC37" s="8"/>
      <c r="BD37" s="8"/>
      <c r="BE37" s="8"/>
      <c r="BF37" s="8"/>
      <c r="BG37" s="8"/>
      <c r="BH37" s="8"/>
      <c r="BI37" s="8"/>
      <c r="BJ37" s="8"/>
      <c r="BK37" s="8"/>
      <c r="BL37" s="8"/>
      <c r="BM37" s="8"/>
      <c r="BN37" s="8"/>
      <c r="BO37" s="8"/>
      <c r="BP37" s="8"/>
      <c r="BQ37" s="8"/>
      <c r="BR37" s="8"/>
      <c r="BS37" s="8"/>
      <c r="BT37" s="8"/>
      <c r="BU37" s="8"/>
      <c r="BV37" s="8"/>
      <c r="BW37" s="8"/>
      <c r="BX37" s="8"/>
      <c r="BY37" s="8"/>
      <c r="BZ37" s="8"/>
      <c r="CA37" s="8"/>
      <c r="CB37" s="8"/>
      <c r="CC37" s="8"/>
      <c r="CD37" s="8"/>
      <c r="CE37" s="8"/>
      <c r="CF37" s="8"/>
      <c r="CG37" s="8"/>
      <c r="CH37" s="8"/>
      <c r="CI37" s="8"/>
      <c r="CJ37" s="8"/>
      <c r="CK37" s="8"/>
      <c r="CL37" s="8"/>
      <c r="CM37" s="8"/>
      <c r="CN37" s="8"/>
      <c r="CO37" s="8"/>
      <c r="CP37" s="8"/>
      <c r="CQ37" s="8"/>
      <c r="CR37" s="8"/>
      <c r="CS37" s="8"/>
      <c r="CT37" s="8"/>
      <c r="CU37" s="8"/>
      <c r="CV37" s="8"/>
      <c r="CW37" s="8"/>
      <c r="CX37" s="8"/>
      <c r="CY37" s="8"/>
      <c r="CZ37" s="8"/>
      <c r="DA37" s="8"/>
      <c r="DB37" s="8"/>
      <c r="DC37" s="8"/>
      <c r="DD37" s="8"/>
      <c r="DE37" s="8"/>
      <c r="DF37" s="8"/>
      <c r="DG37" s="8"/>
      <c r="DH37" s="8"/>
      <c r="DI37" s="8"/>
      <c r="DJ37" s="8"/>
      <c r="DK37" s="8"/>
      <c r="DL37" s="8"/>
      <c r="DM37" s="8"/>
      <c r="DN37" s="8"/>
      <c r="DO37" s="8"/>
      <c r="DP37" s="8"/>
      <c r="DQ37" s="8"/>
      <c r="DR37" s="8"/>
      <c r="DS37" s="8"/>
      <c r="DT37" s="8"/>
      <c r="DU37" s="8"/>
      <c r="DV37" s="8"/>
      <c r="DW37" s="8"/>
      <c r="DX37" s="8"/>
      <c r="DY37" s="8"/>
      <c r="DZ37" s="8"/>
      <c r="EA37" s="8"/>
      <c r="EB37" s="8"/>
      <c r="EC37" s="8"/>
      <c r="ED37" s="8"/>
      <c r="EE37" s="8"/>
      <c r="EF37" s="8"/>
      <c r="EG37" s="8"/>
      <c r="EH37" s="8"/>
      <c r="EI37" s="8"/>
      <c r="EJ37" s="8"/>
      <c r="EK37" s="8"/>
      <c r="EL37" s="8"/>
      <c r="EM37" s="8"/>
      <c r="EN37" s="8"/>
      <c r="EO37" s="8"/>
      <c r="EP37" s="8"/>
      <c r="EQ37" s="8"/>
      <c r="ER37" s="8"/>
      <c r="ES37" s="8"/>
      <c r="ET37" s="8"/>
      <c r="EU37" s="8"/>
      <c r="EV37" s="8"/>
      <c r="EW37" s="8"/>
      <c r="EX37" s="8"/>
      <c r="EY37" s="8"/>
      <c r="EZ37" s="8"/>
      <c r="FA37" s="8"/>
      <c r="FB37" s="8"/>
      <c r="FC37" s="8"/>
      <c r="FD37" s="8"/>
      <c r="FE37" s="8"/>
      <c r="FF37" s="8"/>
      <c r="FG37" s="8"/>
      <c r="FH37" s="8"/>
      <c r="FI37" s="8"/>
      <c r="FJ37" s="8"/>
      <c r="FK37" s="8"/>
      <c r="FL37" s="8"/>
      <c r="FM37" s="8"/>
      <c r="FN37" s="8"/>
      <c r="FO37" s="8"/>
      <c r="FP37" s="8"/>
      <c r="FQ37" s="8"/>
      <c r="FR37" s="8"/>
      <c r="FS37" s="8"/>
      <c r="FT37" s="8"/>
      <c r="FU37" s="8"/>
      <c r="FV37" s="8"/>
      <c r="FW37" s="8"/>
      <c r="FX37" s="8"/>
      <c r="FY37" s="8"/>
      <c r="FZ37" s="8"/>
      <c r="GA37" s="8"/>
      <c r="GB37" s="8"/>
      <c r="GC37" s="8"/>
      <c r="GD37" s="8"/>
      <c r="GE37" s="8"/>
      <c r="GF37" s="8"/>
      <c r="GG37" s="8"/>
      <c r="GH37" s="8"/>
      <c r="GI37" s="8"/>
      <c r="GJ37" s="8"/>
      <c r="GK37" s="8"/>
      <c r="GL37" s="8"/>
      <c r="GM37" s="8"/>
      <c r="GN37" s="8"/>
      <c r="GO37" s="8"/>
      <c r="GP37" s="8"/>
      <c r="GQ37" s="8"/>
      <c r="GR37" s="8"/>
      <c r="GS37" s="8"/>
      <c r="GT37" s="8"/>
      <c r="GU37" s="8"/>
      <c r="GV37" s="8"/>
      <c r="GW37" s="8"/>
      <c r="GX37" s="8"/>
      <c r="GY37" s="8"/>
      <c r="GZ37" s="8"/>
      <c r="HA37" s="8"/>
      <c r="HB37" s="8"/>
      <c r="HC37" s="8"/>
      <c r="HD37" s="8"/>
      <c r="HE37" s="8"/>
      <c r="HF37" s="8"/>
      <c r="HG37" s="8"/>
      <c r="HH37" s="8"/>
      <c r="HI37" s="8"/>
      <c r="HJ37" s="8"/>
      <c r="HK37" s="8"/>
      <c r="HL37" s="8"/>
      <c r="HM37" s="8"/>
      <c r="HN37" s="8"/>
      <c r="HO37" s="8"/>
      <c r="HP37" s="8"/>
    </row>
    <row r="38" spans="1:224" ht="16.5" customHeight="1">
      <c r="A38" s="83" t="s">
        <v>61</v>
      </c>
      <c r="B38" s="88" t="s">
        <v>62</v>
      </c>
      <c r="C38" s="85">
        <v>3930</v>
      </c>
      <c r="D38" s="85">
        <v>3930</v>
      </c>
      <c r="E38" s="85">
        <v>3550</v>
      </c>
      <c r="F38" s="63">
        <v>3543</v>
      </c>
      <c r="G38" s="63">
        <v>0</v>
      </c>
      <c r="H38" s="7"/>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c r="AN38" s="8"/>
      <c r="AO38" s="8"/>
      <c r="AP38" s="8"/>
      <c r="AQ38" s="8"/>
      <c r="AR38" s="8"/>
      <c r="AS38" s="8"/>
      <c r="AT38" s="8"/>
      <c r="AU38" s="8"/>
      <c r="AV38" s="8"/>
      <c r="AW38" s="8"/>
      <c r="AX38" s="8"/>
      <c r="AY38" s="8"/>
      <c r="AZ38" s="8"/>
      <c r="BA38" s="8"/>
      <c r="BB38" s="8"/>
      <c r="BC38" s="8"/>
      <c r="BD38" s="8"/>
      <c r="BE38" s="8"/>
      <c r="BF38" s="8"/>
      <c r="BG38" s="8"/>
      <c r="BH38" s="8"/>
      <c r="BI38" s="8"/>
      <c r="BJ38" s="8"/>
      <c r="BK38" s="8"/>
      <c r="BL38" s="8"/>
      <c r="BM38" s="8"/>
      <c r="BN38" s="8"/>
      <c r="BO38" s="8"/>
      <c r="BP38" s="8"/>
      <c r="BQ38" s="8"/>
      <c r="BR38" s="8"/>
      <c r="BS38" s="8"/>
      <c r="BT38" s="8"/>
      <c r="BU38" s="8"/>
      <c r="BV38" s="8"/>
      <c r="BW38" s="8"/>
      <c r="BX38" s="8"/>
      <c r="BY38" s="8"/>
      <c r="BZ38" s="8"/>
      <c r="CA38" s="8"/>
      <c r="CB38" s="8"/>
      <c r="CC38" s="8"/>
      <c r="CD38" s="8"/>
      <c r="CE38" s="8"/>
      <c r="CF38" s="8"/>
      <c r="CG38" s="8"/>
      <c r="CH38" s="8"/>
      <c r="CI38" s="8"/>
      <c r="CJ38" s="8"/>
      <c r="CK38" s="8"/>
      <c r="CL38" s="8"/>
      <c r="CM38" s="8"/>
      <c r="CN38" s="8"/>
      <c r="CO38" s="8"/>
      <c r="CP38" s="8"/>
      <c r="CQ38" s="8"/>
      <c r="CR38" s="8"/>
      <c r="CS38" s="8"/>
      <c r="CT38" s="8"/>
      <c r="CU38" s="8"/>
      <c r="CV38" s="8"/>
      <c r="CW38" s="8"/>
      <c r="CX38" s="8"/>
      <c r="CY38" s="8"/>
      <c r="CZ38" s="8"/>
      <c r="DA38" s="8"/>
      <c r="DB38" s="8"/>
      <c r="DC38" s="8"/>
      <c r="DD38" s="8"/>
      <c r="DE38" s="8"/>
      <c r="DF38" s="8"/>
      <c r="DG38" s="8"/>
      <c r="DH38" s="8"/>
      <c r="DI38" s="8"/>
      <c r="DJ38" s="8"/>
      <c r="DK38" s="8"/>
      <c r="DL38" s="8"/>
      <c r="DM38" s="8"/>
      <c r="DN38" s="8"/>
      <c r="DO38" s="8"/>
      <c r="DP38" s="8"/>
      <c r="DQ38" s="8"/>
      <c r="DR38" s="8"/>
      <c r="DS38" s="8"/>
      <c r="DT38" s="8"/>
      <c r="DU38" s="8"/>
      <c r="DV38" s="8"/>
      <c r="DW38" s="8"/>
      <c r="DX38" s="8"/>
      <c r="DY38" s="8"/>
      <c r="DZ38" s="8"/>
      <c r="EA38" s="8"/>
      <c r="EB38" s="8"/>
      <c r="EC38" s="8"/>
      <c r="ED38" s="8"/>
      <c r="EE38" s="8"/>
      <c r="EF38" s="8"/>
      <c r="EG38" s="8"/>
      <c r="EH38" s="8"/>
      <c r="EI38" s="8"/>
      <c r="EJ38" s="8"/>
      <c r="EK38" s="8"/>
      <c r="EL38" s="8"/>
      <c r="EM38" s="8"/>
      <c r="EN38" s="8"/>
      <c r="EO38" s="8"/>
      <c r="EP38" s="8"/>
      <c r="EQ38" s="8"/>
      <c r="ER38" s="8"/>
      <c r="ES38" s="8"/>
      <c r="ET38" s="8"/>
      <c r="EU38" s="8"/>
      <c r="EV38" s="8"/>
      <c r="EW38" s="8"/>
      <c r="EX38" s="8"/>
      <c r="EY38" s="8"/>
      <c r="EZ38" s="8"/>
      <c r="FA38" s="8"/>
      <c r="FB38" s="8"/>
      <c r="FC38" s="8"/>
      <c r="FD38" s="8"/>
      <c r="FE38" s="8"/>
      <c r="FF38" s="8"/>
      <c r="FG38" s="8"/>
      <c r="FH38" s="8"/>
      <c r="FI38" s="8"/>
      <c r="FJ38" s="8"/>
      <c r="FK38" s="8"/>
      <c r="FL38" s="8"/>
      <c r="FM38" s="8"/>
      <c r="FN38" s="8"/>
      <c r="FO38" s="8"/>
      <c r="FP38" s="8"/>
      <c r="FQ38" s="8"/>
      <c r="FR38" s="8"/>
      <c r="FS38" s="8"/>
      <c r="FT38" s="8"/>
      <c r="FU38" s="8"/>
      <c r="FV38" s="8"/>
      <c r="FW38" s="8"/>
      <c r="FX38" s="8"/>
      <c r="FY38" s="8"/>
      <c r="FZ38" s="8"/>
      <c r="GA38" s="8"/>
      <c r="GB38" s="8"/>
      <c r="GC38" s="8"/>
      <c r="GD38" s="8"/>
      <c r="GE38" s="8"/>
      <c r="GF38" s="8"/>
      <c r="GG38" s="8"/>
      <c r="GH38" s="8"/>
      <c r="GI38" s="8"/>
      <c r="GJ38" s="8"/>
      <c r="GK38" s="8"/>
      <c r="GL38" s="8"/>
      <c r="GM38" s="8"/>
      <c r="GN38" s="8"/>
      <c r="GO38" s="8"/>
      <c r="GP38" s="8"/>
      <c r="GQ38" s="8"/>
      <c r="GR38" s="8"/>
      <c r="GS38" s="8"/>
      <c r="GT38" s="8"/>
      <c r="GU38" s="8"/>
      <c r="GV38" s="8"/>
      <c r="GW38" s="8"/>
      <c r="GX38" s="8"/>
      <c r="GY38" s="8"/>
      <c r="GZ38" s="8"/>
      <c r="HA38" s="8"/>
      <c r="HB38" s="8"/>
      <c r="HC38" s="8"/>
      <c r="HD38" s="8"/>
      <c r="HE38" s="8"/>
      <c r="HF38" s="8"/>
      <c r="HG38" s="8"/>
      <c r="HH38" s="8"/>
      <c r="HI38" s="8"/>
      <c r="HJ38" s="8"/>
      <c r="HK38" s="8"/>
      <c r="HL38" s="8"/>
      <c r="HM38" s="8"/>
      <c r="HN38" s="8"/>
      <c r="HO38" s="8"/>
      <c r="HP38" s="8"/>
    </row>
    <row r="39" spans="1:224" ht="16.5" customHeight="1">
      <c r="A39" s="83"/>
      <c r="B39" s="88" t="s">
        <v>63</v>
      </c>
      <c r="C39" s="85">
        <v>120000</v>
      </c>
      <c r="D39" s="85">
        <v>120000</v>
      </c>
      <c r="E39" s="85">
        <v>65740</v>
      </c>
      <c r="F39" s="63">
        <v>53971</v>
      </c>
      <c r="G39" s="63">
        <v>10927</v>
      </c>
      <c r="H39" s="7"/>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c r="AN39" s="8"/>
      <c r="AO39" s="8"/>
      <c r="AP39" s="8"/>
      <c r="AQ39" s="8"/>
      <c r="AR39" s="8"/>
      <c r="AS39" s="8"/>
      <c r="AT39" s="8"/>
      <c r="AU39" s="8"/>
      <c r="AV39" s="8"/>
      <c r="AW39" s="8"/>
      <c r="AX39" s="8"/>
      <c r="AY39" s="8"/>
      <c r="AZ39" s="8"/>
      <c r="BA39" s="8"/>
      <c r="BB39" s="8"/>
      <c r="BC39" s="8"/>
      <c r="BD39" s="8"/>
      <c r="BE39" s="8"/>
      <c r="BF39" s="8"/>
      <c r="BG39" s="8"/>
      <c r="BH39" s="8"/>
      <c r="BI39" s="8"/>
      <c r="BJ39" s="8"/>
      <c r="BK39" s="8"/>
      <c r="BL39" s="8"/>
      <c r="BM39" s="8"/>
      <c r="BN39" s="8"/>
      <c r="BO39" s="8"/>
      <c r="BP39" s="8"/>
      <c r="BQ39" s="8"/>
      <c r="BR39" s="8"/>
      <c r="BS39" s="8"/>
      <c r="BT39" s="8"/>
      <c r="BU39" s="8"/>
      <c r="BV39" s="8"/>
      <c r="BW39" s="8"/>
      <c r="BX39" s="8"/>
      <c r="BY39" s="8"/>
      <c r="BZ39" s="8"/>
      <c r="CA39" s="8"/>
      <c r="CB39" s="8"/>
      <c r="CC39" s="8"/>
      <c r="CD39" s="8"/>
      <c r="CE39" s="8"/>
      <c r="CF39" s="8"/>
      <c r="CG39" s="8"/>
      <c r="CH39" s="8"/>
      <c r="CI39" s="8"/>
      <c r="CJ39" s="8"/>
      <c r="CK39" s="8"/>
      <c r="CL39" s="8"/>
      <c r="CM39" s="8"/>
      <c r="CN39" s="8"/>
      <c r="CO39" s="8"/>
      <c r="CP39" s="8"/>
      <c r="CQ39" s="8"/>
      <c r="CR39" s="8"/>
      <c r="CS39" s="8"/>
      <c r="CT39" s="8"/>
      <c r="CU39" s="8"/>
      <c r="CV39" s="8"/>
      <c r="CW39" s="8"/>
      <c r="CX39" s="8"/>
      <c r="CY39" s="8"/>
      <c r="CZ39" s="8"/>
      <c r="DA39" s="8"/>
      <c r="DB39" s="8"/>
      <c r="DC39" s="8"/>
      <c r="DD39" s="8"/>
      <c r="DE39" s="8"/>
      <c r="DF39" s="8"/>
      <c r="DG39" s="8"/>
      <c r="DH39" s="8"/>
      <c r="DI39" s="8"/>
      <c r="DJ39" s="8"/>
      <c r="DK39" s="8"/>
      <c r="DL39" s="8"/>
      <c r="DM39" s="8"/>
      <c r="DN39" s="8"/>
      <c r="DO39" s="8"/>
      <c r="DP39" s="8"/>
      <c r="DQ39" s="8"/>
      <c r="DR39" s="8"/>
      <c r="DS39" s="8"/>
      <c r="DT39" s="8"/>
      <c r="DU39" s="8"/>
      <c r="DV39" s="8"/>
      <c r="DW39" s="8"/>
      <c r="DX39" s="8"/>
      <c r="DY39" s="8"/>
      <c r="DZ39" s="8"/>
      <c r="EA39" s="8"/>
      <c r="EB39" s="8"/>
      <c r="EC39" s="8"/>
      <c r="ED39" s="8"/>
      <c r="EE39" s="8"/>
      <c r="EF39" s="8"/>
      <c r="EG39" s="8"/>
      <c r="EH39" s="8"/>
      <c r="EI39" s="8"/>
      <c r="EJ39" s="8"/>
      <c r="EK39" s="8"/>
      <c r="EL39" s="8"/>
      <c r="EM39" s="8"/>
      <c r="EN39" s="8"/>
      <c r="EO39" s="8"/>
      <c r="EP39" s="8"/>
      <c r="EQ39" s="8"/>
      <c r="ER39" s="8"/>
      <c r="ES39" s="8"/>
      <c r="ET39" s="8"/>
      <c r="EU39" s="8"/>
      <c r="EV39" s="8"/>
      <c r="EW39" s="8"/>
      <c r="EX39" s="8"/>
      <c r="EY39" s="8"/>
      <c r="EZ39" s="8"/>
      <c r="FA39" s="8"/>
      <c r="FB39" s="8"/>
      <c r="FC39" s="8"/>
      <c r="FD39" s="8"/>
      <c r="FE39" s="8"/>
      <c r="FF39" s="8"/>
      <c r="FG39" s="8"/>
      <c r="FH39" s="8"/>
      <c r="FI39" s="8"/>
      <c r="FJ39" s="8"/>
      <c r="FK39" s="8"/>
      <c r="FL39" s="8"/>
      <c r="FM39" s="8"/>
      <c r="FN39" s="8"/>
      <c r="FO39" s="8"/>
      <c r="FP39" s="8"/>
      <c r="FQ39" s="8"/>
      <c r="FR39" s="8"/>
      <c r="FS39" s="8"/>
      <c r="FT39" s="8"/>
      <c r="FU39" s="8"/>
      <c r="FV39" s="8"/>
      <c r="FW39" s="8"/>
      <c r="FX39" s="8"/>
      <c r="FY39" s="8"/>
      <c r="FZ39" s="8"/>
      <c r="GA39" s="8"/>
      <c r="GB39" s="8"/>
      <c r="GC39" s="8"/>
      <c r="GD39" s="8"/>
      <c r="GE39" s="8"/>
      <c r="GF39" s="8"/>
      <c r="GG39" s="8"/>
      <c r="GH39" s="8"/>
      <c r="GI39" s="8"/>
      <c r="GJ39" s="8"/>
      <c r="GK39" s="8"/>
      <c r="GL39" s="8"/>
      <c r="GM39" s="8"/>
      <c r="GN39" s="8"/>
      <c r="GO39" s="8"/>
      <c r="GP39" s="8"/>
      <c r="GQ39" s="8"/>
      <c r="GR39" s="8"/>
      <c r="GS39" s="8"/>
      <c r="GT39" s="8"/>
      <c r="GU39" s="8"/>
      <c r="GV39" s="8"/>
      <c r="GW39" s="8"/>
      <c r="GX39" s="8"/>
      <c r="GY39" s="8"/>
      <c r="GZ39" s="8"/>
      <c r="HA39" s="8"/>
      <c r="HB39" s="8"/>
      <c r="HC39" s="8"/>
      <c r="HD39" s="8"/>
      <c r="HE39" s="8"/>
      <c r="HF39" s="8"/>
      <c r="HG39" s="8"/>
      <c r="HH39" s="8"/>
      <c r="HI39" s="8"/>
      <c r="HJ39" s="8"/>
      <c r="HK39" s="8"/>
      <c r="HL39" s="8"/>
      <c r="HM39" s="8"/>
      <c r="HN39" s="8"/>
      <c r="HO39" s="8"/>
      <c r="HP39" s="8"/>
    </row>
    <row r="40" spans="1:224" ht="16.5" customHeight="1">
      <c r="A40" s="83"/>
      <c r="B40" s="88" t="s">
        <v>406</v>
      </c>
      <c r="C40" s="85">
        <v>0</v>
      </c>
      <c r="D40" s="85">
        <v>0</v>
      </c>
      <c r="E40" s="85">
        <v>0</v>
      </c>
      <c r="F40" s="63">
        <v>0</v>
      </c>
      <c r="G40" s="63">
        <v>0</v>
      </c>
      <c r="H40" s="7"/>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c r="AN40" s="8"/>
      <c r="AO40" s="8"/>
      <c r="AP40" s="8"/>
      <c r="AQ40" s="8"/>
      <c r="AR40" s="8"/>
      <c r="AS40" s="8"/>
      <c r="AT40" s="8"/>
      <c r="AU40" s="8"/>
      <c r="AV40" s="8"/>
      <c r="AW40" s="8"/>
      <c r="AX40" s="8"/>
      <c r="AY40" s="8"/>
      <c r="AZ40" s="8"/>
      <c r="BA40" s="8"/>
      <c r="BB40" s="8"/>
      <c r="BC40" s="8"/>
      <c r="BD40" s="8"/>
      <c r="BE40" s="8"/>
      <c r="BF40" s="8"/>
      <c r="BG40" s="8"/>
      <c r="BH40" s="8"/>
      <c r="BI40" s="8"/>
      <c r="BJ40" s="8"/>
      <c r="BK40" s="8"/>
      <c r="BL40" s="8"/>
      <c r="BM40" s="8"/>
      <c r="BN40" s="8"/>
      <c r="BO40" s="8"/>
      <c r="BP40" s="8"/>
      <c r="BQ40" s="8"/>
      <c r="BR40" s="8"/>
      <c r="BS40" s="8"/>
      <c r="BT40" s="8"/>
      <c r="BU40" s="8"/>
      <c r="BV40" s="8"/>
      <c r="BW40" s="8"/>
      <c r="BX40" s="8"/>
      <c r="BY40" s="8"/>
      <c r="BZ40" s="8"/>
      <c r="CA40" s="8"/>
      <c r="CB40" s="8"/>
      <c r="CC40" s="8"/>
      <c r="CD40" s="8"/>
      <c r="CE40" s="8"/>
      <c r="CF40" s="8"/>
      <c r="CG40" s="8"/>
      <c r="CH40" s="8"/>
      <c r="CI40" s="8"/>
      <c r="CJ40" s="8"/>
      <c r="CK40" s="8"/>
      <c r="CL40" s="8"/>
      <c r="CM40" s="8"/>
      <c r="CN40" s="8"/>
      <c r="CO40" s="8"/>
      <c r="CP40" s="8"/>
      <c r="CQ40" s="8"/>
      <c r="CR40" s="8"/>
      <c r="CS40" s="8"/>
      <c r="CT40" s="8"/>
      <c r="CU40" s="8"/>
      <c r="CV40" s="8"/>
      <c r="CW40" s="8"/>
      <c r="CX40" s="8"/>
      <c r="CY40" s="8"/>
      <c r="CZ40" s="8"/>
      <c r="DA40" s="8"/>
      <c r="DB40" s="8"/>
      <c r="DC40" s="8"/>
      <c r="DD40" s="8"/>
      <c r="DE40" s="8"/>
      <c r="DF40" s="8"/>
      <c r="DG40" s="8"/>
      <c r="DH40" s="8"/>
      <c r="DI40" s="8"/>
      <c r="DJ40" s="8"/>
      <c r="DK40" s="8"/>
      <c r="DL40" s="8"/>
      <c r="DM40" s="8"/>
      <c r="DN40" s="8"/>
      <c r="DO40" s="8"/>
      <c r="DP40" s="8"/>
      <c r="DQ40" s="8"/>
      <c r="DR40" s="8"/>
      <c r="DS40" s="8"/>
      <c r="DT40" s="8"/>
      <c r="DU40" s="8"/>
      <c r="DV40" s="8"/>
      <c r="DW40" s="8"/>
      <c r="DX40" s="8"/>
      <c r="DY40" s="8"/>
      <c r="DZ40" s="8"/>
      <c r="EA40" s="8"/>
      <c r="EB40" s="8"/>
      <c r="EC40" s="8"/>
      <c r="ED40" s="8"/>
      <c r="EE40" s="8"/>
      <c r="EF40" s="8"/>
      <c r="EG40" s="8"/>
      <c r="EH40" s="8"/>
      <c r="EI40" s="8"/>
      <c r="EJ40" s="8"/>
      <c r="EK40" s="8"/>
      <c r="EL40" s="8"/>
      <c r="EM40" s="8"/>
      <c r="EN40" s="8"/>
      <c r="EO40" s="8"/>
      <c r="EP40" s="8"/>
      <c r="EQ40" s="8"/>
      <c r="ER40" s="8"/>
      <c r="ES40" s="8"/>
      <c r="ET40" s="8"/>
      <c r="EU40" s="8"/>
      <c r="EV40" s="8"/>
      <c r="EW40" s="8"/>
      <c r="EX40" s="8"/>
      <c r="EY40" s="8"/>
      <c r="EZ40" s="8"/>
      <c r="FA40" s="8"/>
      <c r="FB40" s="8"/>
      <c r="FC40" s="8"/>
      <c r="FD40" s="8"/>
      <c r="FE40" s="8"/>
      <c r="FF40" s="8"/>
      <c r="FG40" s="8"/>
      <c r="FH40" s="8"/>
      <c r="FI40" s="8"/>
      <c r="FJ40" s="8"/>
      <c r="FK40" s="8"/>
      <c r="FL40" s="8"/>
      <c r="FM40" s="8"/>
      <c r="FN40" s="8"/>
      <c r="FO40" s="8"/>
      <c r="FP40" s="8"/>
      <c r="FQ40" s="8"/>
      <c r="FR40" s="8"/>
      <c r="FS40" s="8"/>
      <c r="FT40" s="8"/>
      <c r="FU40" s="8"/>
      <c r="FV40" s="8"/>
      <c r="FW40" s="8"/>
      <c r="FX40" s="8"/>
      <c r="FY40" s="8"/>
      <c r="FZ40" s="8"/>
      <c r="GA40" s="8"/>
      <c r="GB40" s="8"/>
      <c r="GC40" s="8"/>
      <c r="GD40" s="8"/>
      <c r="GE40" s="8"/>
      <c r="GF40" s="8"/>
      <c r="GG40" s="8"/>
      <c r="GH40" s="8"/>
      <c r="GI40" s="8"/>
      <c r="GJ40" s="8"/>
      <c r="GK40" s="8"/>
      <c r="GL40" s="8"/>
      <c r="GM40" s="8"/>
      <c r="GN40" s="8"/>
      <c r="GO40" s="8"/>
      <c r="GP40" s="8"/>
      <c r="GQ40" s="8"/>
      <c r="GR40" s="8"/>
      <c r="GS40" s="8"/>
      <c r="GT40" s="8"/>
      <c r="GU40" s="8"/>
      <c r="GV40" s="8"/>
      <c r="GW40" s="8"/>
      <c r="GX40" s="8"/>
      <c r="GY40" s="8"/>
      <c r="GZ40" s="8"/>
      <c r="HA40" s="8"/>
      <c r="HB40" s="8"/>
      <c r="HC40" s="8"/>
      <c r="HD40" s="8"/>
      <c r="HE40" s="8"/>
      <c r="HF40" s="8"/>
      <c r="HG40" s="8"/>
      <c r="HH40" s="8"/>
      <c r="HI40" s="8"/>
      <c r="HJ40" s="8"/>
      <c r="HK40" s="8"/>
      <c r="HL40" s="8"/>
      <c r="HM40" s="8"/>
      <c r="HN40" s="8"/>
      <c r="HO40" s="8"/>
      <c r="HP40" s="8"/>
    </row>
    <row r="41" spans="1:8" ht="16.5" customHeight="1">
      <c r="A41" s="77" t="s">
        <v>64</v>
      </c>
      <c r="B41" s="80" t="s">
        <v>16</v>
      </c>
      <c r="C41" s="81">
        <f>+C42+C56+C55+C58+C61+C63+C64+C65+C62</f>
        <v>404292960</v>
      </c>
      <c r="D41" s="81">
        <f>+D42+D56+D55+D58+D61+D63+D64+D65+D62</f>
        <v>397151300</v>
      </c>
      <c r="E41" s="81">
        <f>+E42+E56+E55+E58+E61+E63+E64+E65+E62</f>
        <v>243749310</v>
      </c>
      <c r="F41" s="81">
        <f>+F42+F56+F55+F58+F61+F63+F64+F65+F62</f>
        <v>243678279</v>
      </c>
      <c r="G41" s="81">
        <f>+G42+G56+G55+G58+G61+G63+G64+G65+G62</f>
        <v>42265481</v>
      </c>
      <c r="H41" s="9"/>
    </row>
    <row r="42" spans="1:8" ht="16.5" customHeight="1">
      <c r="A42" s="77" t="s">
        <v>65</v>
      </c>
      <c r="B42" s="80" t="s">
        <v>66</v>
      </c>
      <c r="C42" s="81">
        <f>+C43+C44+C45+C46+C47+C48+C49+C50+C52</f>
        <v>404184960</v>
      </c>
      <c r="D42" s="81">
        <f>+D43+D44+D45+D46+D47+D48+D49+D50+D52</f>
        <v>397043300</v>
      </c>
      <c r="E42" s="81">
        <f>+E43+E44+E45+E46+E47+E48+E49+E50+E52</f>
        <v>243698650</v>
      </c>
      <c r="F42" s="81">
        <f>+F43+F44+F45+F46+F47+F48+F49+F50+F52</f>
        <v>243638949</v>
      </c>
      <c r="G42" s="81">
        <f>+G43+G44+G45+G46+G47+G48+G49+G50+G52</f>
        <v>42258752</v>
      </c>
      <c r="H42" s="9"/>
    </row>
    <row r="43" spans="1:224" s="8" customFormat="1" ht="16.5" customHeight="1">
      <c r="A43" s="83" t="s">
        <v>67</v>
      </c>
      <c r="B43" s="86" t="s">
        <v>68</v>
      </c>
      <c r="C43" s="85">
        <v>27000</v>
      </c>
      <c r="D43" s="85">
        <v>27000</v>
      </c>
      <c r="E43" s="85">
        <v>13000</v>
      </c>
      <c r="F43" s="63">
        <v>12919</v>
      </c>
      <c r="G43" s="63">
        <v>2566</v>
      </c>
      <c r="H43" s="7"/>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c r="BL43" s="4"/>
      <c r="BM43" s="4"/>
      <c r="BN43" s="4"/>
      <c r="BO43" s="4"/>
      <c r="BP43" s="4"/>
      <c r="BQ43" s="4"/>
      <c r="BR43" s="4"/>
      <c r="BS43" s="4"/>
      <c r="BT43" s="4"/>
      <c r="BU43" s="4"/>
      <c r="BV43" s="4"/>
      <c r="BW43" s="4"/>
      <c r="BX43" s="4"/>
      <c r="BY43" s="4"/>
      <c r="BZ43" s="4"/>
      <c r="CA43" s="4"/>
      <c r="CB43" s="4"/>
      <c r="CC43" s="4"/>
      <c r="CD43" s="4"/>
      <c r="CE43" s="4"/>
      <c r="CF43" s="4"/>
      <c r="CG43" s="4"/>
      <c r="CH43" s="4"/>
      <c r="CI43" s="4"/>
      <c r="CJ43" s="4"/>
      <c r="CK43" s="4"/>
      <c r="CL43" s="4"/>
      <c r="CM43" s="4"/>
      <c r="CN43" s="4"/>
      <c r="CO43" s="4"/>
      <c r="CP43" s="4"/>
      <c r="CQ43" s="4"/>
      <c r="CR43" s="4"/>
      <c r="CS43" s="4"/>
      <c r="CT43" s="4"/>
      <c r="CU43" s="4"/>
      <c r="CV43" s="4"/>
      <c r="CW43" s="4"/>
      <c r="CX43" s="4"/>
      <c r="CY43" s="4"/>
      <c r="CZ43" s="4"/>
      <c r="DA43" s="4"/>
      <c r="DB43" s="4"/>
      <c r="DC43" s="4"/>
      <c r="DD43" s="4"/>
      <c r="DE43" s="4"/>
      <c r="DF43" s="4"/>
      <c r="DG43" s="4"/>
      <c r="DH43" s="4"/>
      <c r="DI43" s="4"/>
      <c r="DJ43" s="4"/>
      <c r="DK43" s="4"/>
      <c r="DL43" s="4"/>
      <c r="DM43" s="4"/>
      <c r="DN43" s="4"/>
      <c r="DO43" s="4"/>
      <c r="DP43" s="4"/>
      <c r="DQ43" s="4"/>
      <c r="DR43" s="4"/>
      <c r="DS43" s="4"/>
      <c r="DT43" s="4"/>
      <c r="DU43" s="4"/>
      <c r="DV43" s="4"/>
      <c r="DW43" s="4"/>
      <c r="DX43" s="4"/>
      <c r="DY43" s="4"/>
      <c r="DZ43" s="4"/>
      <c r="EA43" s="4"/>
      <c r="EB43" s="4"/>
      <c r="EC43" s="4"/>
      <c r="ED43" s="4"/>
      <c r="EE43" s="4"/>
      <c r="EF43" s="4"/>
      <c r="EG43" s="4"/>
      <c r="EH43" s="4"/>
      <c r="EI43" s="4"/>
      <c r="EJ43" s="4"/>
      <c r="EK43" s="4"/>
      <c r="EL43" s="4"/>
      <c r="EM43" s="4"/>
      <c r="EN43" s="4"/>
      <c r="EO43" s="4"/>
      <c r="EP43" s="4"/>
      <c r="EQ43" s="4"/>
      <c r="ER43" s="4"/>
      <c r="ES43" s="4"/>
      <c r="ET43" s="4"/>
      <c r="EU43" s="4"/>
      <c r="EV43" s="4"/>
      <c r="EW43" s="4"/>
      <c r="EX43" s="4"/>
      <c r="EY43" s="4"/>
      <c r="EZ43" s="4"/>
      <c r="FA43" s="4"/>
      <c r="FB43" s="4"/>
      <c r="FC43" s="4"/>
      <c r="FD43" s="4"/>
      <c r="FE43" s="4"/>
      <c r="FF43" s="4"/>
      <c r="FG43" s="4"/>
      <c r="FH43" s="4"/>
      <c r="FI43" s="4"/>
      <c r="FJ43" s="4"/>
      <c r="FK43" s="4"/>
      <c r="FL43" s="4"/>
      <c r="FM43" s="4"/>
      <c r="FN43" s="4"/>
      <c r="FO43" s="4"/>
      <c r="FP43" s="4"/>
      <c r="FQ43" s="4"/>
      <c r="FR43" s="4"/>
      <c r="FS43" s="4"/>
      <c r="FT43" s="4"/>
      <c r="FU43" s="4"/>
      <c r="FV43" s="4"/>
      <c r="FW43" s="4"/>
      <c r="FX43" s="4"/>
      <c r="FY43" s="4"/>
      <c r="FZ43" s="4"/>
      <c r="GA43" s="4"/>
      <c r="GB43" s="4"/>
      <c r="GC43" s="4"/>
      <c r="GD43" s="4"/>
      <c r="GE43" s="4"/>
      <c r="GF43" s="4"/>
      <c r="GG43" s="4"/>
      <c r="GH43" s="4"/>
      <c r="GI43" s="4"/>
      <c r="GJ43" s="4"/>
      <c r="GK43" s="4"/>
      <c r="GL43" s="4"/>
      <c r="GM43" s="4"/>
      <c r="GN43" s="4"/>
      <c r="GO43" s="4"/>
      <c r="GP43" s="4"/>
      <c r="GQ43" s="4"/>
      <c r="GR43" s="4"/>
      <c r="GS43" s="4"/>
      <c r="GT43" s="4"/>
      <c r="GU43" s="4"/>
      <c r="GV43" s="4"/>
      <c r="GW43" s="4"/>
      <c r="GX43" s="4"/>
      <c r="GY43" s="4"/>
      <c r="GZ43" s="4"/>
      <c r="HA43" s="4"/>
      <c r="HB43" s="4"/>
      <c r="HC43" s="4"/>
      <c r="HD43" s="4"/>
      <c r="HE43" s="4"/>
      <c r="HF43" s="4"/>
      <c r="HG43" s="4"/>
      <c r="HH43" s="4"/>
      <c r="HI43" s="4"/>
      <c r="HJ43" s="4"/>
      <c r="HK43" s="4"/>
      <c r="HL43" s="4"/>
      <c r="HM43" s="4"/>
      <c r="HN43" s="4"/>
      <c r="HO43" s="4"/>
      <c r="HP43" s="4"/>
    </row>
    <row r="44" spans="1:224" s="8" customFormat="1" ht="16.5" customHeight="1">
      <c r="A44" s="83" t="s">
        <v>69</v>
      </c>
      <c r="B44" s="86" t="s">
        <v>70</v>
      </c>
      <c r="C44" s="85">
        <v>4000</v>
      </c>
      <c r="D44" s="85">
        <v>4000</v>
      </c>
      <c r="E44" s="85">
        <v>2000</v>
      </c>
      <c r="F44" s="63">
        <v>1985</v>
      </c>
      <c r="G44" s="63">
        <v>436</v>
      </c>
      <c r="H44" s="7"/>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c r="BY44" s="4"/>
      <c r="BZ44" s="4"/>
      <c r="CA44" s="4"/>
      <c r="CB44" s="4"/>
      <c r="CC44" s="4"/>
      <c r="CD44" s="4"/>
      <c r="CE44" s="4"/>
      <c r="CF44" s="4"/>
      <c r="CG44" s="4"/>
      <c r="CH44" s="4"/>
      <c r="CI44" s="4"/>
      <c r="CJ44" s="4"/>
      <c r="CK44" s="4"/>
      <c r="CL44" s="4"/>
      <c r="CM44" s="4"/>
      <c r="CN44" s="4"/>
      <c r="CO44" s="4"/>
      <c r="CP44" s="4"/>
      <c r="CQ44" s="4"/>
      <c r="CR44" s="4"/>
      <c r="CS44" s="4"/>
      <c r="CT44" s="4"/>
      <c r="CU44" s="4"/>
      <c r="CV44" s="4"/>
      <c r="CW44" s="4"/>
      <c r="CX44" s="4"/>
      <c r="CY44" s="4"/>
      <c r="CZ44" s="4"/>
      <c r="DA44" s="4"/>
      <c r="DB44" s="4"/>
      <c r="DC44" s="4"/>
      <c r="DD44" s="4"/>
      <c r="DE44" s="4"/>
      <c r="DF44" s="4"/>
      <c r="DG44" s="4"/>
      <c r="DH44" s="4"/>
      <c r="DI44" s="4"/>
      <c r="DJ44" s="4"/>
      <c r="DK44" s="4"/>
      <c r="DL44" s="4"/>
      <c r="DM44" s="4"/>
      <c r="DN44" s="4"/>
      <c r="DO44" s="4"/>
      <c r="DP44" s="4"/>
      <c r="DQ44" s="4"/>
      <c r="DR44" s="4"/>
      <c r="DS44" s="4"/>
      <c r="DT44" s="4"/>
      <c r="DU44" s="4"/>
      <c r="DV44" s="4"/>
      <c r="DW44" s="4"/>
      <c r="DX44" s="4"/>
      <c r="DY44" s="4"/>
      <c r="DZ44" s="4"/>
      <c r="EA44" s="4"/>
      <c r="EB44" s="4"/>
      <c r="EC44" s="4"/>
      <c r="ED44" s="4"/>
      <c r="EE44" s="4"/>
      <c r="EF44" s="4"/>
      <c r="EG44" s="4"/>
      <c r="EH44" s="4"/>
      <c r="EI44" s="4"/>
      <c r="EJ44" s="4"/>
      <c r="EK44" s="4"/>
      <c r="EL44" s="4"/>
      <c r="EM44" s="4"/>
      <c r="EN44" s="4"/>
      <c r="EO44" s="4"/>
      <c r="EP44" s="4"/>
      <c r="EQ44" s="4"/>
      <c r="ER44" s="4"/>
      <c r="ES44" s="4"/>
      <c r="ET44" s="4"/>
      <c r="EU44" s="4"/>
      <c r="EV44" s="4"/>
      <c r="EW44" s="4"/>
      <c r="EX44" s="4"/>
      <c r="EY44" s="4"/>
      <c r="EZ44" s="4"/>
      <c r="FA44" s="4"/>
      <c r="FB44" s="4"/>
      <c r="FC44" s="4"/>
      <c r="FD44" s="4"/>
      <c r="FE44" s="4"/>
      <c r="FF44" s="4"/>
      <c r="FG44" s="4"/>
      <c r="FH44" s="4"/>
      <c r="FI44" s="4"/>
      <c r="FJ44" s="4"/>
      <c r="FK44" s="4"/>
      <c r="FL44" s="4"/>
      <c r="FM44" s="4"/>
      <c r="FN44" s="4"/>
      <c r="FO44" s="4"/>
      <c r="FP44" s="4"/>
      <c r="FQ44" s="4"/>
      <c r="FR44" s="4"/>
      <c r="FS44" s="4"/>
      <c r="FT44" s="4"/>
      <c r="FU44" s="4"/>
      <c r="FV44" s="4"/>
      <c r="FW44" s="4"/>
      <c r="FX44" s="4"/>
      <c r="FY44" s="4"/>
      <c r="FZ44" s="4"/>
      <c r="GA44" s="4"/>
      <c r="GB44" s="4"/>
      <c r="GC44" s="4"/>
      <c r="GD44" s="4"/>
      <c r="GE44" s="4"/>
      <c r="GF44" s="4"/>
      <c r="GG44" s="4"/>
      <c r="GH44" s="4"/>
      <c r="GI44" s="4"/>
      <c r="GJ44" s="4"/>
      <c r="GK44" s="4"/>
      <c r="GL44" s="4"/>
      <c r="GM44" s="4"/>
      <c r="GN44" s="4"/>
      <c r="GO44" s="4"/>
      <c r="GP44" s="4"/>
      <c r="GQ44" s="4"/>
      <c r="GR44" s="4"/>
      <c r="GS44" s="4"/>
      <c r="GT44" s="4"/>
      <c r="GU44" s="4"/>
      <c r="GV44" s="4"/>
      <c r="GW44" s="4"/>
      <c r="GX44" s="4"/>
      <c r="GY44" s="4"/>
      <c r="GZ44" s="4"/>
      <c r="HA44" s="4"/>
      <c r="HB44" s="4"/>
      <c r="HC44" s="4"/>
      <c r="HD44" s="4"/>
      <c r="HE44" s="4"/>
      <c r="HF44" s="4"/>
      <c r="HG44" s="4"/>
      <c r="HH44" s="4"/>
      <c r="HI44" s="4"/>
      <c r="HJ44" s="4"/>
      <c r="HK44" s="4"/>
      <c r="HL44" s="4"/>
      <c r="HM44" s="4"/>
      <c r="HN44" s="4"/>
      <c r="HO44" s="4"/>
      <c r="HP44" s="4"/>
    </row>
    <row r="45" spans="1:8" ht="16.5" customHeight="1">
      <c r="A45" s="83" t="s">
        <v>71</v>
      </c>
      <c r="B45" s="86" t="s">
        <v>72</v>
      </c>
      <c r="C45" s="85">
        <v>39000</v>
      </c>
      <c r="D45" s="85">
        <v>39000</v>
      </c>
      <c r="E45" s="85">
        <v>32000</v>
      </c>
      <c r="F45" s="63">
        <v>32000</v>
      </c>
      <c r="G45" s="63">
        <v>3256</v>
      </c>
      <c r="H45" s="7"/>
    </row>
    <row r="46" spans="1:8" ht="16.5" customHeight="1">
      <c r="A46" s="83" t="s">
        <v>73</v>
      </c>
      <c r="B46" s="86" t="s">
        <v>74</v>
      </c>
      <c r="C46" s="85">
        <v>6000</v>
      </c>
      <c r="D46" s="85">
        <v>6000</v>
      </c>
      <c r="E46" s="85">
        <v>3500</v>
      </c>
      <c r="F46" s="63">
        <v>3274</v>
      </c>
      <c r="G46" s="63">
        <v>549</v>
      </c>
      <c r="H46" s="7"/>
    </row>
    <row r="47" spans="1:8" ht="16.5" customHeight="1">
      <c r="A47" s="83" t="s">
        <v>75</v>
      </c>
      <c r="B47" s="86" t="s">
        <v>76</v>
      </c>
      <c r="C47" s="85">
        <v>13000</v>
      </c>
      <c r="D47" s="85">
        <v>13000</v>
      </c>
      <c r="E47" s="85">
        <v>0</v>
      </c>
      <c r="F47" s="63">
        <v>0</v>
      </c>
      <c r="G47" s="63">
        <v>0</v>
      </c>
      <c r="H47" s="7"/>
    </row>
    <row r="48" spans="1:224" ht="16.5" customHeight="1">
      <c r="A48" s="83" t="s">
        <v>77</v>
      </c>
      <c r="B48" s="86" t="s">
        <v>78</v>
      </c>
      <c r="C48" s="85">
        <v>5000</v>
      </c>
      <c r="D48" s="85">
        <v>5000</v>
      </c>
      <c r="E48" s="85">
        <v>2000</v>
      </c>
      <c r="F48" s="63">
        <v>1858</v>
      </c>
      <c r="G48" s="63">
        <v>624</v>
      </c>
      <c r="H48" s="7"/>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c r="AN48" s="8"/>
      <c r="AO48" s="8"/>
      <c r="AP48" s="8"/>
      <c r="AQ48" s="8"/>
      <c r="AR48" s="8"/>
      <c r="AS48" s="8"/>
      <c r="AT48" s="8"/>
      <c r="AU48" s="8"/>
      <c r="AV48" s="8"/>
      <c r="AW48" s="8"/>
      <c r="AX48" s="8"/>
      <c r="AY48" s="8"/>
      <c r="AZ48" s="8"/>
      <c r="BA48" s="8"/>
      <c r="BB48" s="8"/>
      <c r="BC48" s="8"/>
      <c r="BD48" s="8"/>
      <c r="BE48" s="8"/>
      <c r="BF48" s="8"/>
      <c r="BG48" s="8"/>
      <c r="BH48" s="8"/>
      <c r="BI48" s="8"/>
      <c r="BJ48" s="8"/>
      <c r="BK48" s="8"/>
      <c r="BL48" s="8"/>
      <c r="BM48" s="8"/>
      <c r="BN48" s="8"/>
      <c r="BO48" s="8"/>
      <c r="BP48" s="8"/>
      <c r="BQ48" s="8"/>
      <c r="BR48" s="8"/>
      <c r="BS48" s="8"/>
      <c r="BT48" s="8"/>
      <c r="BU48" s="8"/>
      <c r="BV48" s="8"/>
      <c r="BW48" s="8"/>
      <c r="BX48" s="8"/>
      <c r="BY48" s="8"/>
      <c r="BZ48" s="8"/>
      <c r="CA48" s="8"/>
      <c r="CB48" s="8"/>
      <c r="CC48" s="8"/>
      <c r="CD48" s="8"/>
      <c r="CE48" s="8"/>
      <c r="CF48" s="8"/>
      <c r="CG48" s="8"/>
      <c r="CH48" s="8"/>
      <c r="CI48" s="8"/>
      <c r="CJ48" s="8"/>
      <c r="CK48" s="8"/>
      <c r="CL48" s="8"/>
      <c r="CM48" s="8"/>
      <c r="CN48" s="8"/>
      <c r="CO48" s="8"/>
      <c r="CP48" s="8"/>
      <c r="CQ48" s="8"/>
      <c r="CR48" s="8"/>
      <c r="CS48" s="8"/>
      <c r="CT48" s="8"/>
      <c r="CU48" s="8"/>
      <c r="CV48" s="8"/>
      <c r="CW48" s="8"/>
      <c r="CX48" s="8"/>
      <c r="CY48" s="8"/>
      <c r="CZ48" s="8"/>
      <c r="DA48" s="8"/>
      <c r="DB48" s="8"/>
      <c r="DC48" s="8"/>
      <c r="DD48" s="8"/>
      <c r="DE48" s="8"/>
      <c r="DF48" s="8"/>
      <c r="DG48" s="8"/>
      <c r="DH48" s="8"/>
      <c r="DI48" s="8"/>
      <c r="DJ48" s="8"/>
      <c r="DK48" s="8"/>
      <c r="DL48" s="8"/>
      <c r="DM48" s="8"/>
      <c r="DN48" s="8"/>
      <c r="DO48" s="8"/>
      <c r="DP48" s="8"/>
      <c r="DQ48" s="8"/>
      <c r="DR48" s="8"/>
      <c r="DS48" s="8"/>
      <c r="DT48" s="8"/>
      <c r="DU48" s="8"/>
      <c r="DV48" s="8"/>
      <c r="DW48" s="8"/>
      <c r="DX48" s="8"/>
      <c r="DY48" s="8"/>
      <c r="DZ48" s="8"/>
      <c r="EA48" s="8"/>
      <c r="EB48" s="8"/>
      <c r="EC48" s="8"/>
      <c r="ED48" s="8"/>
      <c r="EE48" s="8"/>
      <c r="EF48" s="8"/>
      <c r="EG48" s="8"/>
      <c r="EH48" s="8"/>
      <c r="EI48" s="8"/>
      <c r="EJ48" s="8"/>
      <c r="EK48" s="8"/>
      <c r="EL48" s="8"/>
      <c r="EM48" s="8"/>
      <c r="EN48" s="8"/>
      <c r="EO48" s="8"/>
      <c r="EP48" s="8"/>
      <c r="EQ48" s="8"/>
      <c r="ER48" s="8"/>
      <c r="ES48" s="8"/>
      <c r="ET48" s="8"/>
      <c r="EU48" s="8"/>
      <c r="EV48" s="8"/>
      <c r="EW48" s="8"/>
      <c r="EX48" s="8"/>
      <c r="EY48" s="8"/>
      <c r="EZ48" s="8"/>
      <c r="FA48" s="8"/>
      <c r="FB48" s="8"/>
      <c r="FC48" s="8"/>
      <c r="FD48" s="8"/>
      <c r="FE48" s="8"/>
      <c r="FF48" s="8"/>
      <c r="FG48" s="8"/>
      <c r="FH48" s="8"/>
      <c r="FI48" s="8"/>
      <c r="FJ48" s="8"/>
      <c r="FK48" s="8"/>
      <c r="FL48" s="8"/>
      <c r="FM48" s="8"/>
      <c r="FN48" s="8"/>
      <c r="FO48" s="8"/>
      <c r="FP48" s="8"/>
      <c r="FQ48" s="8"/>
      <c r="FR48" s="8"/>
      <c r="FS48" s="8"/>
      <c r="FT48" s="8"/>
      <c r="FU48" s="8"/>
      <c r="FV48" s="8"/>
      <c r="FW48" s="8"/>
      <c r="FX48" s="8"/>
      <c r="FY48" s="8"/>
      <c r="FZ48" s="8"/>
      <c r="GA48" s="8"/>
      <c r="GB48" s="8"/>
      <c r="GC48" s="8"/>
      <c r="GD48" s="8"/>
      <c r="GE48" s="8"/>
      <c r="GF48" s="8"/>
      <c r="GG48" s="8"/>
      <c r="GH48" s="8"/>
      <c r="GI48" s="8"/>
      <c r="GJ48" s="8"/>
      <c r="GK48" s="8"/>
      <c r="GL48" s="8"/>
      <c r="GM48" s="8"/>
      <c r="GN48" s="8"/>
      <c r="GO48" s="8"/>
      <c r="GP48" s="8"/>
      <c r="GQ48" s="8"/>
      <c r="GR48" s="8"/>
      <c r="GS48" s="8"/>
      <c r="GT48" s="8"/>
      <c r="GU48" s="8"/>
      <c r="GV48" s="8"/>
      <c r="GW48" s="8"/>
      <c r="GX48" s="8"/>
      <c r="GY48" s="8"/>
      <c r="GZ48" s="8"/>
      <c r="HA48" s="8"/>
      <c r="HB48" s="8"/>
      <c r="HC48" s="8"/>
      <c r="HD48" s="8"/>
      <c r="HE48" s="8"/>
      <c r="HF48" s="8"/>
      <c r="HG48" s="8"/>
      <c r="HH48" s="8"/>
      <c r="HI48" s="8"/>
      <c r="HJ48" s="8"/>
      <c r="HK48" s="8"/>
      <c r="HL48" s="8"/>
      <c r="HM48" s="8"/>
      <c r="HN48" s="8"/>
      <c r="HO48" s="8"/>
      <c r="HP48" s="8"/>
    </row>
    <row r="49" spans="1:224" ht="16.5" customHeight="1">
      <c r="A49" s="83" t="s">
        <v>79</v>
      </c>
      <c r="B49" s="86" t="s">
        <v>80</v>
      </c>
      <c r="C49" s="85">
        <v>55000</v>
      </c>
      <c r="D49" s="85">
        <v>55000</v>
      </c>
      <c r="E49" s="85">
        <v>38590</v>
      </c>
      <c r="F49" s="63">
        <v>37780</v>
      </c>
      <c r="G49" s="63">
        <v>6190</v>
      </c>
      <c r="H49" s="7"/>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c r="BD49" s="10"/>
      <c r="BE49" s="10"/>
      <c r="BF49" s="10"/>
      <c r="BG49" s="10"/>
      <c r="BH49" s="10"/>
      <c r="BI49" s="10"/>
      <c r="BJ49" s="10"/>
      <c r="BK49" s="10"/>
      <c r="BL49" s="10"/>
      <c r="BM49" s="10"/>
      <c r="BN49" s="10"/>
      <c r="BO49" s="10"/>
      <c r="BP49" s="10"/>
      <c r="BQ49" s="10"/>
      <c r="BR49" s="10"/>
      <c r="BS49" s="10"/>
      <c r="BT49" s="10"/>
      <c r="BU49" s="10"/>
      <c r="BV49" s="10"/>
      <c r="BW49" s="10"/>
      <c r="BX49" s="10"/>
      <c r="BY49" s="10"/>
      <c r="BZ49" s="10"/>
      <c r="CA49" s="10"/>
      <c r="CB49" s="10"/>
      <c r="CC49" s="10"/>
      <c r="CD49" s="10"/>
      <c r="CE49" s="10"/>
      <c r="CF49" s="10"/>
      <c r="CG49" s="10"/>
      <c r="CH49" s="10"/>
      <c r="CI49" s="10"/>
      <c r="CJ49" s="10"/>
      <c r="CK49" s="10"/>
      <c r="CL49" s="10"/>
      <c r="CM49" s="10"/>
      <c r="CN49" s="10"/>
      <c r="CO49" s="10"/>
      <c r="CP49" s="10"/>
      <c r="CQ49" s="10"/>
      <c r="CR49" s="10"/>
      <c r="CS49" s="10"/>
      <c r="CT49" s="10"/>
      <c r="CU49" s="10"/>
      <c r="CV49" s="10"/>
      <c r="CW49" s="10"/>
      <c r="CX49" s="10"/>
      <c r="CY49" s="10"/>
      <c r="CZ49" s="10"/>
      <c r="DA49" s="10"/>
      <c r="DB49" s="10"/>
      <c r="DC49" s="10"/>
      <c r="DD49" s="10"/>
      <c r="DE49" s="10"/>
      <c r="DF49" s="10"/>
      <c r="DG49" s="10"/>
      <c r="DH49" s="10"/>
      <c r="DI49" s="10"/>
      <c r="DJ49" s="10"/>
      <c r="DK49" s="10"/>
      <c r="DL49" s="10"/>
      <c r="DM49" s="10"/>
      <c r="DN49" s="10"/>
      <c r="DO49" s="10"/>
      <c r="DP49" s="10"/>
      <c r="DQ49" s="10"/>
      <c r="DR49" s="10"/>
      <c r="DS49" s="10"/>
      <c r="DT49" s="10"/>
      <c r="DU49" s="10"/>
      <c r="DV49" s="10"/>
      <c r="DW49" s="10"/>
      <c r="DX49" s="10"/>
      <c r="DY49" s="10"/>
      <c r="DZ49" s="10"/>
      <c r="EA49" s="10"/>
      <c r="EB49" s="10"/>
      <c r="EC49" s="10"/>
      <c r="ED49" s="10"/>
      <c r="EE49" s="10"/>
      <c r="EF49" s="10"/>
      <c r="EG49" s="10"/>
      <c r="EH49" s="10"/>
      <c r="EI49" s="10"/>
      <c r="EJ49" s="10"/>
      <c r="EK49" s="10"/>
      <c r="EL49" s="10"/>
      <c r="EM49" s="10"/>
      <c r="EN49" s="10"/>
      <c r="EO49" s="10"/>
      <c r="EP49" s="10"/>
      <c r="EQ49" s="10"/>
      <c r="ER49" s="10"/>
      <c r="ES49" s="10"/>
      <c r="ET49" s="10"/>
      <c r="EU49" s="10"/>
      <c r="EV49" s="10"/>
      <c r="EW49" s="10"/>
      <c r="EX49" s="10"/>
      <c r="EY49" s="10"/>
      <c r="EZ49" s="10"/>
      <c r="FA49" s="10"/>
      <c r="FB49" s="10"/>
      <c r="FC49" s="10"/>
      <c r="FD49" s="10"/>
      <c r="FE49" s="10"/>
      <c r="FF49" s="10"/>
      <c r="FG49" s="10"/>
      <c r="FH49" s="10"/>
      <c r="FI49" s="10"/>
      <c r="FJ49" s="10"/>
      <c r="FK49" s="10"/>
      <c r="FL49" s="10"/>
      <c r="FM49" s="10"/>
      <c r="FN49" s="10"/>
      <c r="FO49" s="10"/>
      <c r="FP49" s="10"/>
      <c r="FQ49" s="10"/>
      <c r="FR49" s="10"/>
      <c r="FS49" s="10"/>
      <c r="FT49" s="10"/>
      <c r="FU49" s="10"/>
      <c r="FV49" s="10"/>
      <c r="FW49" s="10"/>
      <c r="FX49" s="10"/>
      <c r="FY49" s="10"/>
      <c r="FZ49" s="10"/>
      <c r="GA49" s="10"/>
      <c r="GB49" s="10"/>
      <c r="GC49" s="10"/>
      <c r="GD49" s="10"/>
      <c r="GE49" s="10"/>
      <c r="GF49" s="10"/>
      <c r="GG49" s="10"/>
      <c r="GH49" s="10"/>
      <c r="GI49" s="10"/>
      <c r="GJ49" s="10"/>
      <c r="GK49" s="10"/>
      <c r="GL49" s="10"/>
      <c r="GM49" s="10"/>
      <c r="GN49" s="10"/>
      <c r="GO49" s="10"/>
      <c r="GP49" s="10"/>
      <c r="GQ49" s="10"/>
      <c r="GR49" s="10"/>
      <c r="GS49" s="10"/>
      <c r="GT49" s="10"/>
      <c r="GU49" s="10"/>
      <c r="GV49" s="10"/>
      <c r="GW49" s="10"/>
      <c r="GX49" s="10"/>
      <c r="GY49" s="10"/>
      <c r="GZ49" s="10"/>
      <c r="HA49" s="10"/>
      <c r="HB49" s="10"/>
      <c r="HC49" s="10"/>
      <c r="HD49" s="10"/>
      <c r="HE49" s="10"/>
      <c r="HF49" s="10"/>
      <c r="HG49" s="10"/>
      <c r="HH49" s="10"/>
      <c r="HI49" s="10"/>
      <c r="HJ49" s="10"/>
      <c r="HK49" s="10"/>
      <c r="HL49" s="10"/>
      <c r="HM49" s="10"/>
      <c r="HN49" s="10"/>
      <c r="HO49" s="10"/>
      <c r="HP49" s="10"/>
    </row>
    <row r="50" spans="1:8" ht="16.5" customHeight="1">
      <c r="A50" s="77" t="s">
        <v>81</v>
      </c>
      <c r="B50" s="80" t="s">
        <v>82</v>
      </c>
      <c r="C50" s="89">
        <f>+C51+C85</f>
        <v>403752840</v>
      </c>
      <c r="D50" s="89">
        <f>+D51+D85</f>
        <v>396611180</v>
      </c>
      <c r="E50" s="89">
        <f>+E51+E85</f>
        <v>243439680</v>
      </c>
      <c r="F50" s="89">
        <f>+F51+F85</f>
        <v>243381274</v>
      </c>
      <c r="G50" s="89">
        <f>+G51+G85</f>
        <v>42216433</v>
      </c>
      <c r="H50" s="7"/>
    </row>
    <row r="51" spans="1:224" ht="16.5" customHeight="1">
      <c r="A51" s="90"/>
      <c r="B51" s="91" t="s">
        <v>83</v>
      </c>
      <c r="C51" s="85">
        <v>18000</v>
      </c>
      <c r="D51" s="85">
        <v>18000</v>
      </c>
      <c r="E51" s="85">
        <v>8000</v>
      </c>
      <c r="F51" s="63">
        <v>5488</v>
      </c>
      <c r="G51" s="63">
        <v>-1</v>
      </c>
      <c r="H51" s="7"/>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c r="AN51" s="8"/>
      <c r="AO51" s="8"/>
      <c r="AP51" s="8"/>
      <c r="AQ51" s="8"/>
      <c r="AR51" s="8"/>
      <c r="AS51" s="8"/>
      <c r="AT51" s="8"/>
      <c r="AU51" s="8"/>
      <c r="AV51" s="8"/>
      <c r="AW51" s="8"/>
      <c r="AX51" s="8"/>
      <c r="AY51" s="8"/>
      <c r="AZ51" s="8"/>
      <c r="BA51" s="8"/>
      <c r="BB51" s="8"/>
      <c r="BC51" s="8"/>
      <c r="BD51" s="8"/>
      <c r="BE51" s="8"/>
      <c r="BF51" s="8"/>
      <c r="BG51" s="8"/>
      <c r="BH51" s="8"/>
      <c r="BI51" s="8"/>
      <c r="BJ51" s="8"/>
      <c r="BK51" s="8"/>
      <c r="BL51" s="8"/>
      <c r="BM51" s="8"/>
      <c r="BN51" s="8"/>
      <c r="BO51" s="8"/>
      <c r="BP51" s="8"/>
      <c r="BQ51" s="8"/>
      <c r="BR51" s="8"/>
      <c r="BS51" s="8"/>
      <c r="BT51" s="8"/>
      <c r="BU51" s="8"/>
      <c r="BV51" s="8"/>
      <c r="BW51" s="8"/>
      <c r="BX51" s="8"/>
      <c r="BY51" s="8"/>
      <c r="BZ51" s="8"/>
      <c r="CA51" s="8"/>
      <c r="CB51" s="8"/>
      <c r="CC51" s="8"/>
      <c r="CD51" s="8"/>
      <c r="CE51" s="8"/>
      <c r="CF51" s="8"/>
      <c r="CG51" s="8"/>
      <c r="CH51" s="8"/>
      <c r="CI51" s="8"/>
      <c r="CJ51" s="8"/>
      <c r="CK51" s="8"/>
      <c r="CL51" s="8"/>
      <c r="CM51" s="8"/>
      <c r="CN51" s="8"/>
      <c r="CO51" s="8"/>
      <c r="CP51" s="8"/>
      <c r="CQ51" s="8"/>
      <c r="CR51" s="8"/>
      <c r="CS51" s="8"/>
      <c r="CT51" s="8"/>
      <c r="CU51" s="8"/>
      <c r="CV51" s="8"/>
      <c r="CW51" s="8"/>
      <c r="CX51" s="8"/>
      <c r="CY51" s="8"/>
      <c r="CZ51" s="8"/>
      <c r="DA51" s="8"/>
      <c r="DB51" s="8"/>
      <c r="DC51" s="8"/>
      <c r="DD51" s="8"/>
      <c r="DE51" s="8"/>
      <c r="DF51" s="8"/>
      <c r="DG51" s="8"/>
      <c r="DH51" s="8"/>
      <c r="DI51" s="8"/>
      <c r="DJ51" s="8"/>
      <c r="DK51" s="8"/>
      <c r="DL51" s="8"/>
      <c r="DM51" s="8"/>
      <c r="DN51" s="8"/>
      <c r="DO51" s="8"/>
      <c r="DP51" s="8"/>
      <c r="DQ51" s="8"/>
      <c r="DR51" s="8"/>
      <c r="DS51" s="8"/>
      <c r="DT51" s="8"/>
      <c r="DU51" s="8"/>
      <c r="DV51" s="8"/>
      <c r="DW51" s="8"/>
      <c r="DX51" s="8"/>
      <c r="DY51" s="8"/>
      <c r="DZ51" s="8"/>
      <c r="EA51" s="8"/>
      <c r="EB51" s="8"/>
      <c r="EC51" s="8"/>
      <c r="ED51" s="8"/>
      <c r="EE51" s="8"/>
      <c r="EF51" s="8"/>
      <c r="EG51" s="8"/>
      <c r="EH51" s="8"/>
      <c r="EI51" s="8"/>
      <c r="EJ51" s="8"/>
      <c r="EK51" s="8"/>
      <c r="EL51" s="8"/>
      <c r="EM51" s="8"/>
      <c r="EN51" s="8"/>
      <c r="EO51" s="8"/>
      <c r="EP51" s="8"/>
      <c r="EQ51" s="8"/>
      <c r="ER51" s="8"/>
      <c r="ES51" s="8"/>
      <c r="ET51" s="8"/>
      <c r="EU51" s="8"/>
      <c r="EV51" s="8"/>
      <c r="EW51" s="8"/>
      <c r="EX51" s="8"/>
      <c r="EY51" s="8"/>
      <c r="EZ51" s="8"/>
      <c r="FA51" s="8"/>
      <c r="FB51" s="8"/>
      <c r="FC51" s="8"/>
      <c r="FD51" s="8"/>
      <c r="FE51" s="8"/>
      <c r="FF51" s="8"/>
      <c r="FG51" s="8"/>
      <c r="FH51" s="8"/>
      <c r="FI51" s="8"/>
      <c r="FJ51" s="8"/>
      <c r="FK51" s="8"/>
      <c r="FL51" s="8"/>
      <c r="FM51" s="8"/>
      <c r="FN51" s="8"/>
      <c r="FO51" s="8"/>
      <c r="FP51" s="8"/>
      <c r="FQ51" s="8"/>
      <c r="FR51" s="8"/>
      <c r="FS51" s="8"/>
      <c r="FT51" s="8"/>
      <c r="FU51" s="8"/>
      <c r="FV51" s="8"/>
      <c r="FW51" s="8"/>
      <c r="FX51" s="8"/>
      <c r="FY51" s="8"/>
      <c r="FZ51" s="8"/>
      <c r="GA51" s="8"/>
      <c r="GB51" s="8"/>
      <c r="GC51" s="8"/>
      <c r="GD51" s="8"/>
      <c r="GE51" s="8"/>
      <c r="GF51" s="8"/>
      <c r="GG51" s="8"/>
      <c r="GH51" s="8"/>
      <c r="GI51" s="8"/>
      <c r="GJ51" s="8"/>
      <c r="GK51" s="8"/>
      <c r="GL51" s="8"/>
      <c r="GM51" s="8"/>
      <c r="GN51" s="8"/>
      <c r="GO51" s="8"/>
      <c r="GP51" s="8"/>
      <c r="GQ51" s="8"/>
      <c r="GR51" s="8"/>
      <c r="GS51" s="8"/>
      <c r="GT51" s="8"/>
      <c r="GU51" s="8"/>
      <c r="GV51" s="8"/>
      <c r="GW51" s="8"/>
      <c r="GX51" s="8"/>
      <c r="GY51" s="8"/>
      <c r="GZ51" s="8"/>
      <c r="HA51" s="8"/>
      <c r="HB51" s="8"/>
      <c r="HC51" s="8"/>
      <c r="HD51" s="8"/>
      <c r="HE51" s="8"/>
      <c r="HF51" s="8"/>
      <c r="HG51" s="8"/>
      <c r="HH51" s="8"/>
      <c r="HI51" s="8"/>
      <c r="HJ51" s="8"/>
      <c r="HK51" s="8"/>
      <c r="HL51" s="8"/>
      <c r="HM51" s="8"/>
      <c r="HN51" s="8"/>
      <c r="HO51" s="8"/>
      <c r="HP51" s="8"/>
    </row>
    <row r="52" spans="1:8" s="8" customFormat="1" ht="16.5" customHeight="1">
      <c r="A52" s="83" t="s">
        <v>84</v>
      </c>
      <c r="B52" s="86" t="s">
        <v>85</v>
      </c>
      <c r="C52" s="85">
        <v>283120</v>
      </c>
      <c r="D52" s="85">
        <v>283120</v>
      </c>
      <c r="E52" s="85">
        <v>167880</v>
      </c>
      <c r="F52" s="63">
        <v>167859</v>
      </c>
      <c r="G52" s="63">
        <v>28698</v>
      </c>
      <c r="H52" s="7"/>
    </row>
    <row r="53" spans="1:224" s="10" customFormat="1" ht="16.5" customHeight="1">
      <c r="A53" s="83"/>
      <c r="B53" s="86" t="s">
        <v>86</v>
      </c>
      <c r="C53" s="85">
        <v>120</v>
      </c>
      <c r="D53" s="85">
        <v>120</v>
      </c>
      <c r="E53" s="85">
        <v>120</v>
      </c>
      <c r="F53" s="63">
        <v>111</v>
      </c>
      <c r="G53" s="63">
        <v>0</v>
      </c>
      <c r="H53" s="7"/>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c r="AN53" s="8"/>
      <c r="AO53" s="8"/>
      <c r="AP53" s="8"/>
      <c r="AQ53" s="8"/>
      <c r="AR53" s="8"/>
      <c r="AS53" s="8"/>
      <c r="AT53" s="8"/>
      <c r="AU53" s="8"/>
      <c r="AV53" s="8"/>
      <c r="AW53" s="8"/>
      <c r="AX53" s="8"/>
      <c r="AY53" s="8"/>
      <c r="AZ53" s="8"/>
      <c r="BA53" s="8"/>
      <c r="BB53" s="8"/>
      <c r="BC53" s="8"/>
      <c r="BD53" s="8"/>
      <c r="BE53" s="8"/>
      <c r="BF53" s="8"/>
      <c r="BG53" s="8"/>
      <c r="BH53" s="8"/>
      <c r="BI53" s="8"/>
      <c r="BJ53" s="8"/>
      <c r="BK53" s="8"/>
      <c r="BL53" s="8"/>
      <c r="BM53" s="8"/>
      <c r="BN53" s="8"/>
      <c r="BO53" s="8"/>
      <c r="BP53" s="8"/>
      <c r="BQ53" s="8"/>
      <c r="BR53" s="8"/>
      <c r="BS53" s="8"/>
      <c r="BT53" s="8"/>
      <c r="BU53" s="8"/>
      <c r="BV53" s="8"/>
      <c r="BW53" s="8"/>
      <c r="BX53" s="8"/>
      <c r="BY53" s="8"/>
      <c r="BZ53" s="8"/>
      <c r="CA53" s="8"/>
      <c r="CB53" s="8"/>
      <c r="CC53" s="8"/>
      <c r="CD53" s="8"/>
      <c r="CE53" s="8"/>
      <c r="CF53" s="8"/>
      <c r="CG53" s="8"/>
      <c r="CH53" s="8"/>
      <c r="CI53" s="8"/>
      <c r="CJ53" s="8"/>
      <c r="CK53" s="8"/>
      <c r="CL53" s="8"/>
      <c r="CM53" s="8"/>
      <c r="CN53" s="8"/>
      <c r="CO53" s="8"/>
      <c r="CP53" s="8"/>
      <c r="CQ53" s="8"/>
      <c r="CR53" s="8"/>
      <c r="CS53" s="8"/>
      <c r="CT53" s="8"/>
      <c r="CU53" s="8"/>
      <c r="CV53" s="8"/>
      <c r="CW53" s="8"/>
      <c r="CX53" s="8"/>
      <c r="CY53" s="8"/>
      <c r="CZ53" s="8"/>
      <c r="DA53" s="8"/>
      <c r="DB53" s="8"/>
      <c r="DC53" s="8"/>
      <c r="DD53" s="8"/>
      <c r="DE53" s="8"/>
      <c r="DF53" s="8"/>
      <c r="DG53" s="8"/>
      <c r="DH53" s="8"/>
      <c r="DI53" s="8"/>
      <c r="DJ53" s="8"/>
      <c r="DK53" s="8"/>
      <c r="DL53" s="8"/>
      <c r="DM53" s="8"/>
      <c r="DN53" s="8"/>
      <c r="DO53" s="8"/>
      <c r="DP53" s="8"/>
      <c r="DQ53" s="8"/>
      <c r="DR53" s="8"/>
      <c r="DS53" s="8"/>
      <c r="DT53" s="8"/>
      <c r="DU53" s="8"/>
      <c r="DV53" s="8"/>
      <c r="DW53" s="8"/>
      <c r="DX53" s="8"/>
      <c r="DY53" s="8"/>
      <c r="DZ53" s="8"/>
      <c r="EA53" s="8"/>
      <c r="EB53" s="8"/>
      <c r="EC53" s="8"/>
      <c r="ED53" s="8"/>
      <c r="EE53" s="8"/>
      <c r="EF53" s="8"/>
      <c r="EG53" s="8"/>
      <c r="EH53" s="8"/>
      <c r="EI53" s="8"/>
      <c r="EJ53" s="8"/>
      <c r="EK53" s="8"/>
      <c r="EL53" s="8"/>
      <c r="EM53" s="8"/>
      <c r="EN53" s="8"/>
      <c r="EO53" s="8"/>
      <c r="EP53" s="8"/>
      <c r="EQ53" s="8"/>
      <c r="ER53" s="8"/>
      <c r="ES53" s="8"/>
      <c r="ET53" s="8"/>
      <c r="EU53" s="8"/>
      <c r="EV53" s="8"/>
      <c r="EW53" s="8"/>
      <c r="EX53" s="8"/>
      <c r="EY53" s="8"/>
      <c r="EZ53" s="8"/>
      <c r="FA53" s="8"/>
      <c r="FB53" s="8"/>
      <c r="FC53" s="8"/>
      <c r="FD53" s="8"/>
      <c r="FE53" s="8"/>
      <c r="FF53" s="8"/>
      <c r="FG53" s="8"/>
      <c r="FH53" s="8"/>
      <c r="FI53" s="8"/>
      <c r="FJ53" s="8"/>
      <c r="FK53" s="8"/>
      <c r="FL53" s="8"/>
      <c r="FM53" s="8"/>
      <c r="FN53" s="8"/>
      <c r="FO53" s="8"/>
      <c r="FP53" s="8"/>
      <c r="FQ53" s="8"/>
      <c r="FR53" s="8"/>
      <c r="FS53" s="8"/>
      <c r="FT53" s="8"/>
      <c r="FU53" s="8"/>
      <c r="FV53" s="8"/>
      <c r="FW53" s="8"/>
      <c r="FX53" s="8"/>
      <c r="FY53" s="8"/>
      <c r="FZ53" s="8"/>
      <c r="GA53" s="8"/>
      <c r="GB53" s="8"/>
      <c r="GC53" s="8"/>
      <c r="GD53" s="8"/>
      <c r="GE53" s="8"/>
      <c r="GF53" s="8"/>
      <c r="GG53" s="8"/>
      <c r="GH53" s="8"/>
      <c r="GI53" s="8"/>
      <c r="GJ53" s="8"/>
      <c r="GK53" s="8"/>
      <c r="GL53" s="8"/>
      <c r="GM53" s="8"/>
      <c r="GN53" s="8"/>
      <c r="GO53" s="8"/>
      <c r="GP53" s="8"/>
      <c r="GQ53" s="8"/>
      <c r="GR53" s="8"/>
      <c r="GS53" s="8"/>
      <c r="GT53" s="8"/>
      <c r="GU53" s="8"/>
      <c r="GV53" s="8"/>
      <c r="GW53" s="8"/>
      <c r="GX53" s="8"/>
      <c r="GY53" s="8"/>
      <c r="GZ53" s="8"/>
      <c r="HA53" s="8"/>
      <c r="HB53" s="8"/>
      <c r="HC53" s="8"/>
      <c r="HD53" s="8"/>
      <c r="HE53" s="8"/>
      <c r="HF53" s="8"/>
      <c r="HG53" s="8"/>
      <c r="HH53" s="8"/>
      <c r="HI53" s="8"/>
      <c r="HJ53" s="8"/>
      <c r="HK53" s="8"/>
      <c r="HL53" s="8"/>
      <c r="HM53" s="8"/>
      <c r="HN53" s="8"/>
      <c r="HO53" s="8"/>
      <c r="HP53" s="8"/>
    </row>
    <row r="54" spans="1:224" ht="16.5" customHeight="1">
      <c r="A54" s="83"/>
      <c r="B54" s="86" t="s">
        <v>87</v>
      </c>
      <c r="C54" s="85">
        <v>54000</v>
      </c>
      <c r="D54" s="85">
        <v>54000</v>
      </c>
      <c r="E54" s="85">
        <v>29760</v>
      </c>
      <c r="F54" s="63">
        <v>29749</v>
      </c>
      <c r="G54" s="63">
        <v>5555</v>
      </c>
      <c r="H54" s="7"/>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c r="AN54" s="8"/>
      <c r="AO54" s="8"/>
      <c r="AP54" s="8"/>
      <c r="AQ54" s="8"/>
      <c r="AR54" s="8"/>
      <c r="AS54" s="8"/>
      <c r="AT54" s="8"/>
      <c r="AU54" s="8"/>
      <c r="AV54" s="8"/>
      <c r="AW54" s="8"/>
      <c r="AX54" s="8"/>
      <c r="AY54" s="8"/>
      <c r="AZ54" s="8"/>
      <c r="BA54" s="8"/>
      <c r="BB54" s="8"/>
      <c r="BC54" s="8"/>
      <c r="BD54" s="8"/>
      <c r="BE54" s="8"/>
      <c r="BF54" s="8"/>
      <c r="BG54" s="8"/>
      <c r="BH54" s="8"/>
      <c r="BI54" s="8"/>
      <c r="BJ54" s="8"/>
      <c r="BK54" s="8"/>
      <c r="BL54" s="8"/>
      <c r="BM54" s="8"/>
      <c r="BN54" s="8"/>
      <c r="BO54" s="8"/>
      <c r="BP54" s="8"/>
      <c r="BQ54" s="8"/>
      <c r="BR54" s="8"/>
      <c r="BS54" s="8"/>
      <c r="BT54" s="8"/>
      <c r="BU54" s="8"/>
      <c r="BV54" s="8"/>
      <c r="BW54" s="8"/>
      <c r="BX54" s="8"/>
      <c r="BY54" s="8"/>
      <c r="BZ54" s="8"/>
      <c r="CA54" s="8"/>
      <c r="CB54" s="8"/>
      <c r="CC54" s="8"/>
      <c r="CD54" s="8"/>
      <c r="CE54" s="8"/>
      <c r="CF54" s="8"/>
      <c r="CG54" s="8"/>
      <c r="CH54" s="8"/>
      <c r="CI54" s="8"/>
      <c r="CJ54" s="8"/>
      <c r="CK54" s="8"/>
      <c r="CL54" s="8"/>
      <c r="CM54" s="8"/>
      <c r="CN54" s="8"/>
      <c r="CO54" s="8"/>
      <c r="CP54" s="8"/>
      <c r="CQ54" s="8"/>
      <c r="CR54" s="8"/>
      <c r="CS54" s="8"/>
      <c r="CT54" s="8"/>
      <c r="CU54" s="8"/>
      <c r="CV54" s="8"/>
      <c r="CW54" s="8"/>
      <c r="CX54" s="8"/>
      <c r="CY54" s="8"/>
      <c r="CZ54" s="8"/>
      <c r="DA54" s="8"/>
      <c r="DB54" s="8"/>
      <c r="DC54" s="8"/>
      <c r="DD54" s="8"/>
      <c r="DE54" s="8"/>
      <c r="DF54" s="8"/>
      <c r="DG54" s="8"/>
      <c r="DH54" s="8"/>
      <c r="DI54" s="8"/>
      <c r="DJ54" s="8"/>
      <c r="DK54" s="8"/>
      <c r="DL54" s="8"/>
      <c r="DM54" s="8"/>
      <c r="DN54" s="8"/>
      <c r="DO54" s="8"/>
      <c r="DP54" s="8"/>
      <c r="DQ54" s="8"/>
      <c r="DR54" s="8"/>
      <c r="DS54" s="8"/>
      <c r="DT54" s="8"/>
      <c r="DU54" s="8"/>
      <c r="DV54" s="8"/>
      <c r="DW54" s="8"/>
      <c r="DX54" s="8"/>
      <c r="DY54" s="8"/>
      <c r="DZ54" s="8"/>
      <c r="EA54" s="8"/>
      <c r="EB54" s="8"/>
      <c r="EC54" s="8"/>
      <c r="ED54" s="8"/>
      <c r="EE54" s="8"/>
      <c r="EF54" s="8"/>
      <c r="EG54" s="8"/>
      <c r="EH54" s="8"/>
      <c r="EI54" s="8"/>
      <c r="EJ54" s="8"/>
      <c r="EK54" s="8"/>
      <c r="EL54" s="8"/>
      <c r="EM54" s="8"/>
      <c r="EN54" s="8"/>
      <c r="EO54" s="8"/>
      <c r="EP54" s="8"/>
      <c r="EQ54" s="8"/>
      <c r="ER54" s="8"/>
      <c r="ES54" s="8"/>
      <c r="ET54" s="8"/>
      <c r="EU54" s="8"/>
      <c r="EV54" s="8"/>
      <c r="EW54" s="8"/>
      <c r="EX54" s="8"/>
      <c r="EY54" s="8"/>
      <c r="EZ54" s="8"/>
      <c r="FA54" s="8"/>
      <c r="FB54" s="8"/>
      <c r="FC54" s="8"/>
      <c r="FD54" s="8"/>
      <c r="FE54" s="8"/>
      <c r="FF54" s="8"/>
      <c r="FG54" s="8"/>
      <c r="FH54" s="8"/>
      <c r="FI54" s="8"/>
      <c r="FJ54" s="8"/>
      <c r="FK54" s="8"/>
      <c r="FL54" s="8"/>
      <c r="FM54" s="8"/>
      <c r="FN54" s="8"/>
      <c r="FO54" s="8"/>
      <c r="FP54" s="8"/>
      <c r="FQ54" s="8"/>
      <c r="FR54" s="8"/>
      <c r="FS54" s="8"/>
      <c r="FT54" s="8"/>
      <c r="FU54" s="8"/>
      <c r="FV54" s="8"/>
      <c r="FW54" s="8"/>
      <c r="FX54" s="8"/>
      <c r="FY54" s="8"/>
      <c r="FZ54" s="8"/>
      <c r="GA54" s="8"/>
      <c r="GB54" s="8"/>
      <c r="GC54" s="8"/>
      <c r="GD54" s="8"/>
      <c r="GE54" s="8"/>
      <c r="GF54" s="8"/>
      <c r="GG54" s="8"/>
      <c r="GH54" s="8"/>
      <c r="GI54" s="8"/>
      <c r="GJ54" s="8"/>
      <c r="GK54" s="8"/>
      <c r="GL54" s="8"/>
      <c r="GM54" s="8"/>
      <c r="GN54" s="8"/>
      <c r="GO54" s="8"/>
      <c r="GP54" s="8"/>
      <c r="GQ54" s="8"/>
      <c r="GR54" s="8"/>
      <c r="GS54" s="8"/>
      <c r="GT54" s="8"/>
      <c r="GU54" s="8"/>
      <c r="GV54" s="8"/>
      <c r="GW54" s="8"/>
      <c r="GX54" s="8"/>
      <c r="GY54" s="8"/>
      <c r="GZ54" s="8"/>
      <c r="HA54" s="8"/>
      <c r="HB54" s="8"/>
      <c r="HC54" s="8"/>
      <c r="HD54" s="8"/>
      <c r="HE54" s="8"/>
      <c r="HF54" s="8"/>
      <c r="HG54" s="8"/>
      <c r="HH54" s="8"/>
      <c r="HI54" s="8"/>
      <c r="HJ54" s="8"/>
      <c r="HK54" s="8"/>
      <c r="HL54" s="8"/>
      <c r="HM54" s="8"/>
      <c r="HN54" s="8"/>
      <c r="HO54" s="8"/>
      <c r="HP54" s="8"/>
    </row>
    <row r="55" spans="1:224" s="8" customFormat="1" ht="16.5" customHeight="1">
      <c r="A55" s="77" t="s">
        <v>88</v>
      </c>
      <c r="B55" s="86" t="s">
        <v>89</v>
      </c>
      <c r="C55" s="85">
        <v>0</v>
      </c>
      <c r="D55" s="85">
        <v>0</v>
      </c>
      <c r="E55" s="85">
        <v>0</v>
      </c>
      <c r="F55" s="63">
        <v>0</v>
      </c>
      <c r="G55" s="63">
        <v>0</v>
      </c>
      <c r="H55" s="7"/>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c r="BL55" s="4"/>
      <c r="BM55" s="4"/>
      <c r="BN55" s="4"/>
      <c r="BO55" s="4"/>
      <c r="BP55" s="4"/>
      <c r="BQ55" s="4"/>
      <c r="BR55" s="4"/>
      <c r="BS55" s="4"/>
      <c r="BT55" s="4"/>
      <c r="BU55" s="4"/>
      <c r="BV55" s="4"/>
      <c r="BW55" s="4"/>
      <c r="BX55" s="4"/>
      <c r="BY55" s="4"/>
      <c r="BZ55" s="4"/>
      <c r="CA55" s="4"/>
      <c r="CB55" s="4"/>
      <c r="CC55" s="4"/>
      <c r="CD55" s="4"/>
      <c r="CE55" s="4"/>
      <c r="CF55" s="4"/>
      <c r="CG55" s="4"/>
      <c r="CH55" s="4"/>
      <c r="CI55" s="4"/>
      <c r="CJ55" s="4"/>
      <c r="CK55" s="4"/>
      <c r="CL55" s="4"/>
      <c r="CM55" s="4"/>
      <c r="CN55" s="4"/>
      <c r="CO55" s="4"/>
      <c r="CP55" s="4"/>
      <c r="CQ55" s="4"/>
      <c r="CR55" s="4"/>
      <c r="CS55" s="4"/>
      <c r="CT55" s="4"/>
      <c r="CU55" s="4"/>
      <c r="CV55" s="4"/>
      <c r="CW55" s="4"/>
      <c r="CX55" s="4"/>
      <c r="CY55" s="4"/>
      <c r="CZ55" s="4"/>
      <c r="DA55" s="4"/>
      <c r="DB55" s="4"/>
      <c r="DC55" s="4"/>
      <c r="DD55" s="4"/>
      <c r="DE55" s="4"/>
      <c r="DF55" s="4"/>
      <c r="DG55" s="4"/>
      <c r="DH55" s="4"/>
      <c r="DI55" s="4"/>
      <c r="DJ55" s="4"/>
      <c r="DK55" s="4"/>
      <c r="DL55" s="4"/>
      <c r="DM55" s="4"/>
      <c r="DN55" s="4"/>
      <c r="DO55" s="4"/>
      <c r="DP55" s="4"/>
      <c r="DQ55" s="4"/>
      <c r="DR55" s="4"/>
      <c r="DS55" s="4"/>
      <c r="DT55" s="4"/>
      <c r="DU55" s="4"/>
      <c r="DV55" s="4"/>
      <c r="DW55" s="4"/>
      <c r="DX55" s="4"/>
      <c r="DY55" s="4"/>
      <c r="DZ55" s="4"/>
      <c r="EA55" s="4"/>
      <c r="EB55" s="4"/>
      <c r="EC55" s="4"/>
      <c r="ED55" s="4"/>
      <c r="EE55" s="4"/>
      <c r="EF55" s="4"/>
      <c r="EG55" s="4"/>
      <c r="EH55" s="4"/>
      <c r="EI55" s="4"/>
      <c r="EJ55" s="4"/>
      <c r="EK55" s="4"/>
      <c r="EL55" s="4"/>
      <c r="EM55" s="4"/>
      <c r="EN55" s="4"/>
      <c r="EO55" s="4"/>
      <c r="EP55" s="4"/>
      <c r="EQ55" s="4"/>
      <c r="ER55" s="4"/>
      <c r="ES55" s="4"/>
      <c r="ET55" s="4"/>
      <c r="EU55" s="4"/>
      <c r="EV55" s="4"/>
      <c r="EW55" s="4"/>
      <c r="EX55" s="4"/>
      <c r="EY55" s="4"/>
      <c r="EZ55" s="4"/>
      <c r="FA55" s="4"/>
      <c r="FB55" s="4"/>
      <c r="FC55" s="4"/>
      <c r="FD55" s="4"/>
      <c r="FE55" s="4"/>
      <c r="FF55" s="4"/>
      <c r="FG55" s="4"/>
      <c r="FH55" s="4"/>
      <c r="FI55" s="4"/>
      <c r="FJ55" s="4"/>
      <c r="FK55" s="4"/>
      <c r="FL55" s="4"/>
      <c r="FM55" s="4"/>
      <c r="FN55" s="4"/>
      <c r="FO55" s="4"/>
      <c r="FP55" s="4"/>
      <c r="FQ55" s="4"/>
      <c r="FR55" s="4"/>
      <c r="FS55" s="4"/>
      <c r="FT55" s="4"/>
      <c r="FU55" s="4"/>
      <c r="FV55" s="4"/>
      <c r="FW55" s="4"/>
      <c r="FX55" s="4"/>
      <c r="FY55" s="4"/>
      <c r="FZ55" s="4"/>
      <c r="GA55" s="4"/>
      <c r="GB55" s="4"/>
      <c r="GC55" s="4"/>
      <c r="GD55" s="4"/>
      <c r="GE55" s="4"/>
      <c r="GF55" s="4"/>
      <c r="GG55" s="4"/>
      <c r="GH55" s="4"/>
      <c r="GI55" s="4"/>
      <c r="GJ55" s="4"/>
      <c r="GK55" s="4"/>
      <c r="GL55" s="4"/>
      <c r="GM55" s="4"/>
      <c r="GN55" s="4"/>
      <c r="GO55" s="4"/>
      <c r="GP55" s="4"/>
      <c r="GQ55" s="4"/>
      <c r="GR55" s="4"/>
      <c r="GS55" s="4"/>
      <c r="GT55" s="4"/>
      <c r="GU55" s="4"/>
      <c r="GV55" s="4"/>
      <c r="GW55" s="4"/>
      <c r="GX55" s="4"/>
      <c r="GY55" s="4"/>
      <c r="GZ55" s="4"/>
      <c r="HA55" s="4"/>
      <c r="HB55" s="4"/>
      <c r="HC55" s="4"/>
      <c r="HD55" s="4"/>
      <c r="HE55" s="4"/>
      <c r="HF55" s="4"/>
      <c r="HG55" s="4"/>
      <c r="HH55" s="4"/>
      <c r="HI55" s="4"/>
      <c r="HJ55" s="4"/>
      <c r="HK55" s="4"/>
      <c r="HL55" s="4"/>
      <c r="HM55" s="4"/>
      <c r="HN55" s="4"/>
      <c r="HO55" s="4"/>
      <c r="HP55" s="4"/>
    </row>
    <row r="56" spans="1:8" s="8" customFormat="1" ht="16.5" customHeight="1">
      <c r="A56" s="77" t="s">
        <v>90</v>
      </c>
      <c r="B56" s="80" t="s">
        <v>91</v>
      </c>
      <c r="C56" s="92">
        <f>+C57</f>
        <v>50000</v>
      </c>
      <c r="D56" s="92">
        <f>+D57</f>
        <v>50000</v>
      </c>
      <c r="E56" s="92">
        <f>+E57</f>
        <v>14000</v>
      </c>
      <c r="F56" s="92">
        <f>+F57</f>
        <v>11572</v>
      </c>
      <c r="G56" s="92">
        <f>+G57</f>
        <v>4841</v>
      </c>
      <c r="H56" s="7"/>
    </row>
    <row r="57" spans="1:224" s="8" customFormat="1" ht="16.5" customHeight="1">
      <c r="A57" s="83" t="s">
        <v>92</v>
      </c>
      <c r="B57" s="86" t="s">
        <v>93</v>
      </c>
      <c r="C57" s="85">
        <v>50000</v>
      </c>
      <c r="D57" s="85">
        <v>50000</v>
      </c>
      <c r="E57" s="85">
        <v>14000</v>
      </c>
      <c r="F57" s="63">
        <v>11572</v>
      </c>
      <c r="G57" s="63">
        <v>4841</v>
      </c>
      <c r="H57" s="7"/>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c r="BL57" s="4"/>
      <c r="BM57" s="4"/>
      <c r="BN57" s="4"/>
      <c r="BO57" s="4"/>
      <c r="BP57" s="4"/>
      <c r="BQ57" s="4"/>
      <c r="BR57" s="4"/>
      <c r="BS57" s="4"/>
      <c r="BT57" s="4"/>
      <c r="BU57" s="4"/>
      <c r="BV57" s="4"/>
      <c r="BW57" s="4"/>
      <c r="BX57" s="4"/>
      <c r="BY57" s="4"/>
      <c r="BZ57" s="4"/>
      <c r="CA57" s="4"/>
      <c r="CB57" s="4"/>
      <c r="CC57" s="4"/>
      <c r="CD57" s="4"/>
      <c r="CE57" s="4"/>
      <c r="CF57" s="4"/>
      <c r="CG57" s="4"/>
      <c r="CH57" s="4"/>
      <c r="CI57" s="4"/>
      <c r="CJ57" s="4"/>
      <c r="CK57" s="4"/>
      <c r="CL57" s="4"/>
      <c r="CM57" s="4"/>
      <c r="CN57" s="4"/>
      <c r="CO57" s="4"/>
      <c r="CP57" s="4"/>
      <c r="CQ57" s="4"/>
      <c r="CR57" s="4"/>
      <c r="CS57" s="4"/>
      <c r="CT57" s="4"/>
      <c r="CU57" s="4"/>
      <c r="CV57" s="4"/>
      <c r="CW57" s="4"/>
      <c r="CX57" s="4"/>
      <c r="CY57" s="4"/>
      <c r="CZ57" s="4"/>
      <c r="DA57" s="4"/>
      <c r="DB57" s="4"/>
      <c r="DC57" s="4"/>
      <c r="DD57" s="4"/>
      <c r="DE57" s="4"/>
      <c r="DF57" s="4"/>
      <c r="DG57" s="4"/>
      <c r="DH57" s="4"/>
      <c r="DI57" s="4"/>
      <c r="DJ57" s="4"/>
      <c r="DK57" s="4"/>
      <c r="DL57" s="4"/>
      <c r="DM57" s="4"/>
      <c r="DN57" s="4"/>
      <c r="DO57" s="4"/>
      <c r="DP57" s="4"/>
      <c r="DQ57" s="4"/>
      <c r="DR57" s="4"/>
      <c r="DS57" s="4"/>
      <c r="DT57" s="4"/>
      <c r="DU57" s="4"/>
      <c r="DV57" s="4"/>
      <c r="DW57" s="4"/>
      <c r="DX57" s="4"/>
      <c r="DY57" s="4"/>
      <c r="DZ57" s="4"/>
      <c r="EA57" s="4"/>
      <c r="EB57" s="4"/>
      <c r="EC57" s="4"/>
      <c r="ED57" s="4"/>
      <c r="EE57" s="4"/>
      <c r="EF57" s="4"/>
      <c r="EG57" s="4"/>
      <c r="EH57" s="4"/>
      <c r="EI57" s="4"/>
      <c r="EJ57" s="4"/>
      <c r="EK57" s="4"/>
      <c r="EL57" s="4"/>
      <c r="EM57" s="4"/>
      <c r="EN57" s="4"/>
      <c r="EO57" s="4"/>
      <c r="EP57" s="4"/>
      <c r="EQ57" s="4"/>
      <c r="ER57" s="4"/>
      <c r="ES57" s="4"/>
      <c r="ET57" s="4"/>
      <c r="EU57" s="4"/>
      <c r="EV57" s="4"/>
      <c r="EW57" s="4"/>
      <c r="EX57" s="4"/>
      <c r="EY57" s="4"/>
      <c r="EZ57" s="4"/>
      <c r="FA57" s="4"/>
      <c r="FB57" s="4"/>
      <c r="FC57" s="4"/>
      <c r="FD57" s="4"/>
      <c r="FE57" s="4"/>
      <c r="FF57" s="4"/>
      <c r="FG57" s="4"/>
      <c r="FH57" s="4"/>
      <c r="FI57" s="4"/>
      <c r="FJ57" s="4"/>
      <c r="FK57" s="4"/>
      <c r="FL57" s="4"/>
      <c r="FM57" s="4"/>
      <c r="FN57" s="4"/>
      <c r="FO57" s="4"/>
      <c r="FP57" s="4"/>
      <c r="FQ57" s="4"/>
      <c r="FR57" s="4"/>
      <c r="FS57" s="4"/>
      <c r="FT57" s="4"/>
      <c r="FU57" s="4"/>
      <c r="FV57" s="4"/>
      <c r="FW57" s="4"/>
      <c r="FX57" s="4"/>
      <c r="FY57" s="4"/>
      <c r="FZ57" s="4"/>
      <c r="GA57" s="4"/>
      <c r="GB57" s="4"/>
      <c r="GC57" s="4"/>
      <c r="GD57" s="4"/>
      <c r="GE57" s="4"/>
      <c r="GF57" s="4"/>
      <c r="GG57" s="4"/>
      <c r="GH57" s="4"/>
      <c r="GI57" s="4"/>
      <c r="GJ57" s="4"/>
      <c r="GK57" s="4"/>
      <c r="GL57" s="4"/>
      <c r="GM57" s="4"/>
      <c r="GN57" s="4"/>
      <c r="GO57" s="4"/>
      <c r="GP57" s="4"/>
      <c r="GQ57" s="4"/>
      <c r="GR57" s="4"/>
      <c r="GS57" s="4"/>
      <c r="GT57" s="4"/>
      <c r="GU57" s="4"/>
      <c r="GV57" s="4"/>
      <c r="GW57" s="4"/>
      <c r="GX57" s="4"/>
      <c r="GY57" s="4"/>
      <c r="GZ57" s="4"/>
      <c r="HA57" s="4"/>
      <c r="HB57" s="4"/>
      <c r="HC57" s="4"/>
      <c r="HD57" s="4"/>
      <c r="HE57" s="4"/>
      <c r="HF57" s="4"/>
      <c r="HG57" s="4"/>
      <c r="HH57" s="4"/>
      <c r="HI57" s="4"/>
      <c r="HJ57" s="4"/>
      <c r="HK57" s="4"/>
      <c r="HL57" s="4"/>
      <c r="HM57" s="4"/>
      <c r="HN57" s="4"/>
      <c r="HO57" s="4"/>
      <c r="HP57" s="4"/>
    </row>
    <row r="58" spans="1:224" s="8" customFormat="1" ht="16.5" customHeight="1">
      <c r="A58" s="77" t="s">
        <v>94</v>
      </c>
      <c r="B58" s="80" t="s">
        <v>95</v>
      </c>
      <c r="C58" s="81">
        <f>+C59+C60</f>
        <v>25000</v>
      </c>
      <c r="D58" s="81">
        <f>+D59+D60</f>
        <v>25000</v>
      </c>
      <c r="E58" s="81">
        <f>+E59+E60</f>
        <v>15000</v>
      </c>
      <c r="F58" s="81">
        <f>+F59+F60</f>
        <v>10361</v>
      </c>
      <c r="G58" s="81">
        <f>+G59+G60</f>
        <v>1361</v>
      </c>
      <c r="H58" s="7"/>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c r="BL58" s="4"/>
      <c r="BM58" s="4"/>
      <c r="BN58" s="4"/>
      <c r="BO58" s="4"/>
      <c r="BP58" s="4"/>
      <c r="BQ58" s="4"/>
      <c r="BR58" s="4"/>
      <c r="BS58" s="4"/>
      <c r="BT58" s="4"/>
      <c r="BU58" s="4"/>
      <c r="BV58" s="4"/>
      <c r="BW58" s="4"/>
      <c r="BX58" s="4"/>
      <c r="BY58" s="4"/>
      <c r="BZ58" s="4"/>
      <c r="CA58" s="4"/>
      <c r="CB58" s="4"/>
      <c r="CC58" s="4"/>
      <c r="CD58" s="4"/>
      <c r="CE58" s="4"/>
      <c r="CF58" s="4"/>
      <c r="CG58" s="4"/>
      <c r="CH58" s="4"/>
      <c r="CI58" s="4"/>
      <c r="CJ58" s="4"/>
      <c r="CK58" s="4"/>
      <c r="CL58" s="4"/>
      <c r="CM58" s="4"/>
      <c r="CN58" s="4"/>
      <c r="CO58" s="4"/>
      <c r="CP58" s="4"/>
      <c r="CQ58" s="4"/>
      <c r="CR58" s="4"/>
      <c r="CS58" s="4"/>
      <c r="CT58" s="4"/>
      <c r="CU58" s="4"/>
      <c r="CV58" s="4"/>
      <c r="CW58" s="4"/>
      <c r="CX58" s="4"/>
      <c r="CY58" s="4"/>
      <c r="CZ58" s="4"/>
      <c r="DA58" s="4"/>
      <c r="DB58" s="4"/>
      <c r="DC58" s="4"/>
      <c r="DD58" s="4"/>
      <c r="DE58" s="4"/>
      <c r="DF58" s="4"/>
      <c r="DG58" s="4"/>
      <c r="DH58" s="4"/>
      <c r="DI58" s="4"/>
      <c r="DJ58" s="4"/>
      <c r="DK58" s="4"/>
      <c r="DL58" s="4"/>
      <c r="DM58" s="4"/>
      <c r="DN58" s="4"/>
      <c r="DO58" s="4"/>
      <c r="DP58" s="4"/>
      <c r="DQ58" s="4"/>
      <c r="DR58" s="4"/>
      <c r="DS58" s="4"/>
      <c r="DT58" s="4"/>
      <c r="DU58" s="4"/>
      <c r="DV58" s="4"/>
      <c r="DW58" s="4"/>
      <c r="DX58" s="4"/>
      <c r="DY58" s="4"/>
      <c r="DZ58" s="4"/>
      <c r="EA58" s="4"/>
      <c r="EB58" s="4"/>
      <c r="EC58" s="4"/>
      <c r="ED58" s="4"/>
      <c r="EE58" s="4"/>
      <c r="EF58" s="4"/>
      <c r="EG58" s="4"/>
      <c r="EH58" s="4"/>
      <c r="EI58" s="4"/>
      <c r="EJ58" s="4"/>
      <c r="EK58" s="4"/>
      <c r="EL58" s="4"/>
      <c r="EM58" s="4"/>
      <c r="EN58" s="4"/>
      <c r="EO58" s="4"/>
      <c r="EP58" s="4"/>
      <c r="EQ58" s="4"/>
      <c r="ER58" s="4"/>
      <c r="ES58" s="4"/>
      <c r="ET58" s="4"/>
      <c r="EU58" s="4"/>
      <c r="EV58" s="4"/>
      <c r="EW58" s="4"/>
      <c r="EX58" s="4"/>
      <c r="EY58" s="4"/>
      <c r="EZ58" s="4"/>
      <c r="FA58" s="4"/>
      <c r="FB58" s="4"/>
      <c r="FC58" s="4"/>
      <c r="FD58" s="4"/>
      <c r="FE58" s="4"/>
      <c r="FF58" s="4"/>
      <c r="FG58" s="4"/>
      <c r="FH58" s="4"/>
      <c r="FI58" s="4"/>
      <c r="FJ58" s="4"/>
      <c r="FK58" s="4"/>
      <c r="FL58" s="4"/>
      <c r="FM58" s="4"/>
      <c r="FN58" s="4"/>
      <c r="FO58" s="4"/>
      <c r="FP58" s="4"/>
      <c r="FQ58" s="4"/>
      <c r="FR58" s="4"/>
      <c r="FS58" s="4"/>
      <c r="FT58" s="4"/>
      <c r="FU58" s="4"/>
      <c r="FV58" s="4"/>
      <c r="FW58" s="4"/>
      <c r="FX58" s="4"/>
      <c r="FY58" s="4"/>
      <c r="FZ58" s="4"/>
      <c r="GA58" s="4"/>
      <c r="GB58" s="4"/>
      <c r="GC58" s="4"/>
      <c r="GD58" s="4"/>
      <c r="GE58" s="4"/>
      <c r="GF58" s="4"/>
      <c r="GG58" s="4"/>
      <c r="GH58" s="4"/>
      <c r="GI58" s="4"/>
      <c r="GJ58" s="4"/>
      <c r="GK58" s="4"/>
      <c r="GL58" s="4"/>
      <c r="GM58" s="4"/>
      <c r="GN58" s="4"/>
      <c r="GO58" s="4"/>
      <c r="GP58" s="4"/>
      <c r="GQ58" s="4"/>
      <c r="GR58" s="4"/>
      <c r="GS58" s="4"/>
      <c r="GT58" s="4"/>
      <c r="GU58" s="4"/>
      <c r="GV58" s="4"/>
      <c r="GW58" s="4"/>
      <c r="GX58" s="4"/>
      <c r="GY58" s="4"/>
      <c r="GZ58" s="4"/>
      <c r="HA58" s="4"/>
      <c r="HB58" s="4"/>
      <c r="HC58" s="4"/>
      <c r="HD58" s="4"/>
      <c r="HE58" s="4"/>
      <c r="HF58" s="4"/>
      <c r="HG58" s="4"/>
      <c r="HH58" s="4"/>
      <c r="HI58" s="4"/>
      <c r="HJ58" s="4"/>
      <c r="HK58" s="4"/>
      <c r="HL58" s="4"/>
      <c r="HM58" s="4"/>
      <c r="HN58" s="4"/>
      <c r="HO58" s="4"/>
      <c r="HP58" s="4"/>
    </row>
    <row r="59" spans="1:8" ht="16.5" customHeight="1">
      <c r="A59" s="77" t="s">
        <v>96</v>
      </c>
      <c r="B59" s="86" t="s">
        <v>97</v>
      </c>
      <c r="C59" s="85">
        <v>25000</v>
      </c>
      <c r="D59" s="85">
        <v>25000</v>
      </c>
      <c r="E59" s="85">
        <v>15000</v>
      </c>
      <c r="F59" s="63">
        <v>10361</v>
      </c>
      <c r="G59" s="63">
        <v>1361</v>
      </c>
      <c r="H59" s="7"/>
    </row>
    <row r="60" spans="1:224" s="8" customFormat="1" ht="16.5" customHeight="1">
      <c r="A60" s="77" t="s">
        <v>98</v>
      </c>
      <c r="B60" s="86" t="s">
        <v>99</v>
      </c>
      <c r="C60" s="85">
        <v>0</v>
      </c>
      <c r="D60" s="85">
        <v>0</v>
      </c>
      <c r="E60" s="85">
        <v>0</v>
      </c>
      <c r="F60" s="63">
        <v>0</v>
      </c>
      <c r="G60" s="63">
        <v>0</v>
      </c>
      <c r="H60" s="7"/>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c r="BL60" s="4"/>
      <c r="BM60" s="4"/>
      <c r="BN60" s="4"/>
      <c r="BO60" s="4"/>
      <c r="BP60" s="4"/>
      <c r="BQ60" s="4"/>
      <c r="BR60" s="4"/>
      <c r="BS60" s="4"/>
      <c r="BT60" s="4"/>
      <c r="BU60" s="4"/>
      <c r="BV60" s="4"/>
      <c r="BW60" s="4"/>
      <c r="BX60" s="4"/>
      <c r="BY60" s="4"/>
      <c r="BZ60" s="4"/>
      <c r="CA60" s="4"/>
      <c r="CB60" s="4"/>
      <c r="CC60" s="4"/>
      <c r="CD60" s="4"/>
      <c r="CE60" s="4"/>
      <c r="CF60" s="4"/>
      <c r="CG60" s="4"/>
      <c r="CH60" s="4"/>
      <c r="CI60" s="4"/>
      <c r="CJ60" s="4"/>
      <c r="CK60" s="4"/>
      <c r="CL60" s="4"/>
      <c r="CM60" s="4"/>
      <c r="CN60" s="4"/>
      <c r="CO60" s="4"/>
      <c r="CP60" s="4"/>
      <c r="CQ60" s="4"/>
      <c r="CR60" s="4"/>
      <c r="CS60" s="4"/>
      <c r="CT60" s="4"/>
      <c r="CU60" s="4"/>
      <c r="CV60" s="4"/>
      <c r="CW60" s="4"/>
      <c r="CX60" s="4"/>
      <c r="CY60" s="4"/>
      <c r="CZ60" s="4"/>
      <c r="DA60" s="4"/>
      <c r="DB60" s="4"/>
      <c r="DC60" s="4"/>
      <c r="DD60" s="4"/>
      <c r="DE60" s="4"/>
      <c r="DF60" s="4"/>
      <c r="DG60" s="4"/>
      <c r="DH60" s="4"/>
      <c r="DI60" s="4"/>
      <c r="DJ60" s="4"/>
      <c r="DK60" s="4"/>
      <c r="DL60" s="4"/>
      <c r="DM60" s="4"/>
      <c r="DN60" s="4"/>
      <c r="DO60" s="4"/>
      <c r="DP60" s="4"/>
      <c r="DQ60" s="4"/>
      <c r="DR60" s="4"/>
      <c r="DS60" s="4"/>
      <c r="DT60" s="4"/>
      <c r="DU60" s="4"/>
      <c r="DV60" s="4"/>
      <c r="DW60" s="4"/>
      <c r="DX60" s="4"/>
      <c r="DY60" s="4"/>
      <c r="DZ60" s="4"/>
      <c r="EA60" s="4"/>
      <c r="EB60" s="4"/>
      <c r="EC60" s="4"/>
      <c r="ED60" s="4"/>
      <c r="EE60" s="4"/>
      <c r="EF60" s="4"/>
      <c r="EG60" s="4"/>
      <c r="EH60" s="4"/>
      <c r="EI60" s="4"/>
      <c r="EJ60" s="4"/>
      <c r="EK60" s="4"/>
      <c r="EL60" s="4"/>
      <c r="EM60" s="4"/>
      <c r="EN60" s="4"/>
      <c r="EO60" s="4"/>
      <c r="EP60" s="4"/>
      <c r="EQ60" s="4"/>
      <c r="ER60" s="4"/>
      <c r="ES60" s="4"/>
      <c r="ET60" s="4"/>
      <c r="EU60" s="4"/>
      <c r="EV60" s="4"/>
      <c r="EW60" s="4"/>
      <c r="EX60" s="4"/>
      <c r="EY60" s="4"/>
      <c r="EZ60" s="4"/>
      <c r="FA60" s="4"/>
      <c r="FB60" s="4"/>
      <c r="FC60" s="4"/>
      <c r="FD60" s="4"/>
      <c r="FE60" s="4"/>
      <c r="FF60" s="4"/>
      <c r="FG60" s="4"/>
      <c r="FH60" s="4"/>
      <c r="FI60" s="4"/>
      <c r="FJ60" s="4"/>
      <c r="FK60" s="4"/>
      <c r="FL60" s="4"/>
      <c r="FM60" s="4"/>
      <c r="FN60" s="4"/>
      <c r="FO60" s="4"/>
      <c r="FP60" s="4"/>
      <c r="FQ60" s="4"/>
      <c r="FR60" s="4"/>
      <c r="FS60" s="4"/>
      <c r="FT60" s="4"/>
      <c r="FU60" s="4"/>
      <c r="FV60" s="4"/>
      <c r="FW60" s="4"/>
      <c r="FX60" s="4"/>
      <c r="FY60" s="4"/>
      <c r="FZ60" s="4"/>
      <c r="GA60" s="4"/>
      <c r="GB60" s="4"/>
      <c r="GC60" s="4"/>
      <c r="GD60" s="4"/>
      <c r="GE60" s="4"/>
      <c r="GF60" s="4"/>
      <c r="GG60" s="4"/>
      <c r="GH60" s="4"/>
      <c r="GI60" s="4"/>
      <c r="GJ60" s="4"/>
      <c r="GK60" s="4"/>
      <c r="GL60" s="4"/>
      <c r="GM60" s="4"/>
      <c r="GN60" s="4"/>
      <c r="GO60" s="4"/>
      <c r="GP60" s="4"/>
      <c r="GQ60" s="4"/>
      <c r="GR60" s="4"/>
      <c r="GS60" s="4"/>
      <c r="GT60" s="4"/>
      <c r="GU60" s="4"/>
      <c r="GV60" s="4"/>
      <c r="GW60" s="4"/>
      <c r="GX60" s="4"/>
      <c r="GY60" s="4"/>
      <c r="GZ60" s="4"/>
      <c r="HA60" s="4"/>
      <c r="HB60" s="4"/>
      <c r="HC60" s="4"/>
      <c r="HD60" s="4"/>
      <c r="HE60" s="4"/>
      <c r="HF60" s="4"/>
      <c r="HG60" s="4"/>
      <c r="HH60" s="4"/>
      <c r="HI60" s="4"/>
      <c r="HJ60" s="4"/>
      <c r="HK60" s="4"/>
      <c r="HL60" s="4"/>
      <c r="HM60" s="4"/>
      <c r="HN60" s="4"/>
      <c r="HO60" s="4"/>
      <c r="HP60" s="4"/>
    </row>
    <row r="61" spans="1:8" ht="16.5" customHeight="1">
      <c r="A61" s="83" t="s">
        <v>100</v>
      </c>
      <c r="B61" s="86" t="s">
        <v>101</v>
      </c>
      <c r="C61" s="85">
        <v>5000</v>
      </c>
      <c r="D61" s="85">
        <v>5000</v>
      </c>
      <c r="E61" s="85">
        <v>3000</v>
      </c>
      <c r="F61" s="63">
        <v>2020</v>
      </c>
      <c r="G61" s="63">
        <v>0</v>
      </c>
      <c r="H61" s="7"/>
    </row>
    <row r="62" spans="1:8" ht="16.5" customHeight="1">
      <c r="A62" s="83" t="s">
        <v>102</v>
      </c>
      <c r="B62" s="84" t="s">
        <v>103</v>
      </c>
      <c r="C62" s="85">
        <v>0</v>
      </c>
      <c r="D62" s="85">
        <v>0</v>
      </c>
      <c r="E62" s="85">
        <v>0</v>
      </c>
      <c r="F62" s="63">
        <v>0</v>
      </c>
      <c r="G62" s="63">
        <v>0</v>
      </c>
      <c r="H62" s="7"/>
    </row>
    <row r="63" spans="1:224" ht="16.5" customHeight="1">
      <c r="A63" s="83" t="s">
        <v>104</v>
      </c>
      <c r="B63" s="86" t="s">
        <v>105</v>
      </c>
      <c r="C63" s="85">
        <v>0</v>
      </c>
      <c r="D63" s="85">
        <v>0</v>
      </c>
      <c r="E63" s="85">
        <v>0</v>
      </c>
      <c r="F63" s="63">
        <v>0</v>
      </c>
      <c r="G63" s="63">
        <v>0</v>
      </c>
      <c r="H63" s="7"/>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c r="AN63" s="8"/>
      <c r="AO63" s="8"/>
      <c r="AP63" s="8"/>
      <c r="AQ63" s="8"/>
      <c r="AR63" s="8"/>
      <c r="AS63" s="8"/>
      <c r="AT63" s="8"/>
      <c r="AU63" s="8"/>
      <c r="AV63" s="8"/>
      <c r="AW63" s="8"/>
      <c r="AX63" s="8"/>
      <c r="AY63" s="8"/>
      <c r="AZ63" s="8"/>
      <c r="BA63" s="8"/>
      <c r="BB63" s="8"/>
      <c r="BC63" s="8"/>
      <c r="BD63" s="8"/>
      <c r="BE63" s="8"/>
      <c r="BF63" s="8"/>
      <c r="BG63" s="8"/>
      <c r="BH63" s="8"/>
      <c r="BI63" s="8"/>
      <c r="BJ63" s="8"/>
      <c r="BK63" s="8"/>
      <c r="BL63" s="8"/>
      <c r="BM63" s="8"/>
      <c r="BN63" s="8"/>
      <c r="BO63" s="8"/>
      <c r="BP63" s="8"/>
      <c r="BQ63" s="8"/>
      <c r="BR63" s="8"/>
      <c r="BS63" s="8"/>
      <c r="BT63" s="8"/>
      <c r="BU63" s="8"/>
      <c r="BV63" s="8"/>
      <c r="BW63" s="8"/>
      <c r="BX63" s="8"/>
      <c r="BY63" s="8"/>
      <c r="BZ63" s="8"/>
      <c r="CA63" s="8"/>
      <c r="CB63" s="8"/>
      <c r="CC63" s="8"/>
      <c r="CD63" s="8"/>
      <c r="CE63" s="8"/>
      <c r="CF63" s="8"/>
      <c r="CG63" s="8"/>
      <c r="CH63" s="8"/>
      <c r="CI63" s="8"/>
      <c r="CJ63" s="8"/>
      <c r="CK63" s="8"/>
      <c r="CL63" s="8"/>
      <c r="CM63" s="8"/>
      <c r="CN63" s="8"/>
      <c r="CO63" s="8"/>
      <c r="CP63" s="8"/>
      <c r="CQ63" s="8"/>
      <c r="CR63" s="8"/>
      <c r="CS63" s="8"/>
      <c r="CT63" s="8"/>
      <c r="CU63" s="8"/>
      <c r="CV63" s="8"/>
      <c r="CW63" s="8"/>
      <c r="CX63" s="8"/>
      <c r="CY63" s="8"/>
      <c r="CZ63" s="8"/>
      <c r="DA63" s="8"/>
      <c r="DB63" s="8"/>
      <c r="DC63" s="8"/>
      <c r="DD63" s="8"/>
      <c r="DE63" s="8"/>
      <c r="DF63" s="8"/>
      <c r="DG63" s="8"/>
      <c r="DH63" s="8"/>
      <c r="DI63" s="8"/>
      <c r="DJ63" s="8"/>
      <c r="DK63" s="8"/>
      <c r="DL63" s="8"/>
      <c r="DM63" s="8"/>
      <c r="DN63" s="8"/>
      <c r="DO63" s="8"/>
      <c r="DP63" s="8"/>
      <c r="DQ63" s="8"/>
      <c r="DR63" s="8"/>
      <c r="DS63" s="8"/>
      <c r="DT63" s="8"/>
      <c r="DU63" s="8"/>
      <c r="DV63" s="8"/>
      <c r="DW63" s="8"/>
      <c r="DX63" s="8"/>
      <c r="DY63" s="8"/>
      <c r="DZ63" s="8"/>
      <c r="EA63" s="8"/>
      <c r="EB63" s="8"/>
      <c r="EC63" s="8"/>
      <c r="ED63" s="8"/>
      <c r="EE63" s="8"/>
      <c r="EF63" s="8"/>
      <c r="EG63" s="8"/>
      <c r="EH63" s="8"/>
      <c r="EI63" s="8"/>
      <c r="EJ63" s="8"/>
      <c r="EK63" s="8"/>
      <c r="EL63" s="8"/>
      <c r="EM63" s="8"/>
      <c r="EN63" s="8"/>
      <c r="EO63" s="8"/>
      <c r="EP63" s="8"/>
      <c r="EQ63" s="8"/>
      <c r="ER63" s="8"/>
      <c r="ES63" s="8"/>
      <c r="ET63" s="8"/>
      <c r="EU63" s="8"/>
      <c r="EV63" s="8"/>
      <c r="EW63" s="8"/>
      <c r="EX63" s="8"/>
      <c r="EY63" s="8"/>
      <c r="EZ63" s="8"/>
      <c r="FA63" s="8"/>
      <c r="FB63" s="8"/>
      <c r="FC63" s="8"/>
      <c r="FD63" s="8"/>
      <c r="FE63" s="8"/>
      <c r="FF63" s="8"/>
      <c r="FG63" s="8"/>
      <c r="FH63" s="8"/>
      <c r="FI63" s="8"/>
      <c r="FJ63" s="8"/>
      <c r="FK63" s="8"/>
      <c r="FL63" s="8"/>
      <c r="FM63" s="8"/>
      <c r="FN63" s="8"/>
      <c r="FO63" s="8"/>
      <c r="FP63" s="8"/>
      <c r="FQ63" s="8"/>
      <c r="FR63" s="8"/>
      <c r="FS63" s="8"/>
      <c r="FT63" s="8"/>
      <c r="FU63" s="8"/>
      <c r="FV63" s="8"/>
      <c r="FW63" s="8"/>
      <c r="FX63" s="8"/>
      <c r="FY63" s="8"/>
      <c r="FZ63" s="8"/>
      <c r="GA63" s="8"/>
      <c r="GB63" s="8"/>
      <c r="GC63" s="8"/>
      <c r="GD63" s="8"/>
      <c r="GE63" s="8"/>
      <c r="GF63" s="8"/>
      <c r="GG63" s="8"/>
      <c r="GH63" s="8"/>
      <c r="GI63" s="8"/>
      <c r="GJ63" s="8"/>
      <c r="GK63" s="8"/>
      <c r="GL63" s="8"/>
      <c r="GM63" s="8"/>
      <c r="GN63" s="8"/>
      <c r="GO63" s="8"/>
      <c r="GP63" s="8"/>
      <c r="GQ63" s="8"/>
      <c r="GR63" s="8"/>
      <c r="GS63" s="8"/>
      <c r="GT63" s="8"/>
      <c r="GU63" s="8"/>
      <c r="GV63" s="8"/>
      <c r="GW63" s="8"/>
      <c r="GX63" s="8"/>
      <c r="GY63" s="8"/>
      <c r="GZ63" s="8"/>
      <c r="HA63" s="8"/>
      <c r="HB63" s="8"/>
      <c r="HC63" s="8"/>
      <c r="HD63" s="8"/>
      <c r="HE63" s="8"/>
      <c r="HF63" s="8"/>
      <c r="HG63" s="8"/>
      <c r="HH63" s="8"/>
      <c r="HI63" s="8"/>
      <c r="HJ63" s="8"/>
      <c r="HK63" s="8"/>
      <c r="HL63" s="8"/>
      <c r="HM63" s="8"/>
      <c r="HN63" s="8"/>
      <c r="HO63" s="8"/>
      <c r="HP63" s="8"/>
    </row>
    <row r="64" spans="1:8" ht="16.5" customHeight="1">
      <c r="A64" s="83" t="s">
        <v>106</v>
      </c>
      <c r="B64" s="86" t="s">
        <v>107</v>
      </c>
      <c r="C64" s="85">
        <v>4000</v>
      </c>
      <c r="D64" s="85">
        <v>4000</v>
      </c>
      <c r="E64" s="85">
        <v>1450</v>
      </c>
      <c r="F64" s="63">
        <v>1447</v>
      </c>
      <c r="G64" s="63">
        <v>257</v>
      </c>
      <c r="H64" s="7"/>
    </row>
    <row r="65" spans="1:8" ht="16.5" customHeight="1">
      <c r="A65" s="77" t="s">
        <v>108</v>
      </c>
      <c r="B65" s="80" t="s">
        <v>109</v>
      </c>
      <c r="C65" s="92">
        <f>+C66+C67</f>
        <v>24000</v>
      </c>
      <c r="D65" s="92">
        <f>+D66+D67</f>
        <v>24000</v>
      </c>
      <c r="E65" s="92">
        <f>+E66+E67</f>
        <v>17210</v>
      </c>
      <c r="F65" s="92">
        <f>+F66+F67</f>
        <v>13930</v>
      </c>
      <c r="G65" s="92">
        <f>+G66+G67</f>
        <v>270</v>
      </c>
      <c r="H65" s="7"/>
    </row>
    <row r="66" spans="1:224" ht="16.5" customHeight="1">
      <c r="A66" s="83" t="s">
        <v>110</v>
      </c>
      <c r="B66" s="86" t="s">
        <v>111</v>
      </c>
      <c r="C66" s="85">
        <v>8000</v>
      </c>
      <c r="D66" s="85">
        <v>8000</v>
      </c>
      <c r="E66" s="85">
        <v>5210</v>
      </c>
      <c r="F66" s="63">
        <v>5201</v>
      </c>
      <c r="G66" s="63">
        <v>0</v>
      </c>
      <c r="H66" s="7"/>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c r="AN66" s="8"/>
      <c r="AO66" s="8"/>
      <c r="AP66" s="8"/>
      <c r="AQ66" s="8"/>
      <c r="AR66" s="8"/>
      <c r="AS66" s="8"/>
      <c r="AT66" s="8"/>
      <c r="AU66" s="8"/>
      <c r="AV66" s="8"/>
      <c r="AW66" s="8"/>
      <c r="AX66" s="8"/>
      <c r="AY66" s="8"/>
      <c r="AZ66" s="8"/>
      <c r="BA66" s="8"/>
      <c r="BB66" s="8"/>
      <c r="BC66" s="8"/>
      <c r="BD66" s="8"/>
      <c r="BE66" s="8"/>
      <c r="BF66" s="8"/>
      <c r="BG66" s="8"/>
      <c r="BH66" s="8"/>
      <c r="BI66" s="8"/>
      <c r="BJ66" s="8"/>
      <c r="BK66" s="8"/>
      <c r="BL66" s="8"/>
      <c r="BM66" s="8"/>
      <c r="BN66" s="8"/>
      <c r="BO66" s="8"/>
      <c r="BP66" s="8"/>
      <c r="BQ66" s="8"/>
      <c r="BR66" s="8"/>
      <c r="BS66" s="8"/>
      <c r="BT66" s="8"/>
      <c r="BU66" s="8"/>
      <c r="BV66" s="8"/>
      <c r="BW66" s="8"/>
      <c r="BX66" s="8"/>
      <c r="BY66" s="8"/>
      <c r="BZ66" s="8"/>
      <c r="CA66" s="8"/>
      <c r="CB66" s="8"/>
      <c r="CC66" s="8"/>
      <c r="CD66" s="8"/>
      <c r="CE66" s="8"/>
      <c r="CF66" s="8"/>
      <c r="CG66" s="8"/>
      <c r="CH66" s="8"/>
      <c r="CI66" s="8"/>
      <c r="CJ66" s="8"/>
      <c r="CK66" s="8"/>
      <c r="CL66" s="8"/>
      <c r="CM66" s="8"/>
      <c r="CN66" s="8"/>
      <c r="CO66" s="8"/>
      <c r="CP66" s="8"/>
      <c r="CQ66" s="8"/>
      <c r="CR66" s="8"/>
      <c r="CS66" s="8"/>
      <c r="CT66" s="8"/>
      <c r="CU66" s="8"/>
      <c r="CV66" s="8"/>
      <c r="CW66" s="8"/>
      <c r="CX66" s="8"/>
      <c r="CY66" s="8"/>
      <c r="CZ66" s="8"/>
      <c r="DA66" s="8"/>
      <c r="DB66" s="8"/>
      <c r="DC66" s="8"/>
      <c r="DD66" s="8"/>
      <c r="DE66" s="8"/>
      <c r="DF66" s="8"/>
      <c r="DG66" s="8"/>
      <c r="DH66" s="8"/>
      <c r="DI66" s="8"/>
      <c r="DJ66" s="8"/>
      <c r="DK66" s="8"/>
      <c r="DL66" s="8"/>
      <c r="DM66" s="8"/>
      <c r="DN66" s="8"/>
      <c r="DO66" s="8"/>
      <c r="DP66" s="8"/>
      <c r="DQ66" s="8"/>
      <c r="DR66" s="8"/>
      <c r="DS66" s="8"/>
      <c r="DT66" s="8"/>
      <c r="DU66" s="8"/>
      <c r="DV66" s="8"/>
      <c r="DW66" s="8"/>
      <c r="DX66" s="8"/>
      <c r="DY66" s="8"/>
      <c r="DZ66" s="8"/>
      <c r="EA66" s="8"/>
      <c r="EB66" s="8"/>
      <c r="EC66" s="8"/>
      <c r="ED66" s="8"/>
      <c r="EE66" s="8"/>
      <c r="EF66" s="8"/>
      <c r="EG66" s="8"/>
      <c r="EH66" s="8"/>
      <c r="EI66" s="8"/>
      <c r="EJ66" s="8"/>
      <c r="EK66" s="8"/>
      <c r="EL66" s="8"/>
      <c r="EM66" s="8"/>
      <c r="EN66" s="8"/>
      <c r="EO66" s="8"/>
      <c r="EP66" s="8"/>
      <c r="EQ66" s="8"/>
      <c r="ER66" s="8"/>
      <c r="ES66" s="8"/>
      <c r="ET66" s="8"/>
      <c r="EU66" s="8"/>
      <c r="EV66" s="8"/>
      <c r="EW66" s="8"/>
      <c r="EX66" s="8"/>
      <c r="EY66" s="8"/>
      <c r="EZ66" s="8"/>
      <c r="FA66" s="8"/>
      <c r="FB66" s="8"/>
      <c r="FC66" s="8"/>
      <c r="FD66" s="8"/>
      <c r="FE66" s="8"/>
      <c r="FF66" s="8"/>
      <c r="FG66" s="8"/>
      <c r="FH66" s="8"/>
      <c r="FI66" s="8"/>
      <c r="FJ66" s="8"/>
      <c r="FK66" s="8"/>
      <c r="FL66" s="8"/>
      <c r="FM66" s="8"/>
      <c r="FN66" s="8"/>
      <c r="FO66" s="8"/>
      <c r="FP66" s="8"/>
      <c r="FQ66" s="8"/>
      <c r="FR66" s="8"/>
      <c r="FS66" s="8"/>
      <c r="FT66" s="8"/>
      <c r="FU66" s="8"/>
      <c r="FV66" s="8"/>
      <c r="FW66" s="8"/>
      <c r="FX66" s="8"/>
      <c r="FY66" s="8"/>
      <c r="FZ66" s="8"/>
      <c r="GA66" s="8"/>
      <c r="GB66" s="8"/>
      <c r="GC66" s="8"/>
      <c r="GD66" s="8"/>
      <c r="GE66" s="8"/>
      <c r="GF66" s="8"/>
      <c r="GG66" s="8"/>
      <c r="GH66" s="8"/>
      <c r="GI66" s="8"/>
      <c r="GJ66" s="8"/>
      <c r="GK66" s="8"/>
      <c r="GL66" s="8"/>
      <c r="GM66" s="8"/>
      <c r="GN66" s="8"/>
      <c r="GO66" s="8"/>
      <c r="GP66" s="8"/>
      <c r="GQ66" s="8"/>
      <c r="GR66" s="8"/>
      <c r="GS66" s="8"/>
      <c r="GT66" s="8"/>
      <c r="GU66" s="8"/>
      <c r="GV66" s="8"/>
      <c r="GW66" s="8"/>
      <c r="GX66" s="8"/>
      <c r="GY66" s="8"/>
      <c r="GZ66" s="8"/>
      <c r="HA66" s="8"/>
      <c r="HB66" s="8"/>
      <c r="HC66" s="8"/>
      <c r="HD66" s="8"/>
      <c r="HE66" s="8"/>
      <c r="HF66" s="8"/>
      <c r="HG66" s="8"/>
      <c r="HH66" s="8"/>
      <c r="HI66" s="8"/>
      <c r="HJ66" s="8"/>
      <c r="HK66" s="8"/>
      <c r="HL66" s="8"/>
      <c r="HM66" s="8"/>
      <c r="HN66" s="8"/>
      <c r="HO66" s="8"/>
      <c r="HP66" s="8"/>
    </row>
    <row r="67" spans="1:8" s="8" customFormat="1" ht="16.5" customHeight="1">
      <c r="A67" s="83" t="s">
        <v>112</v>
      </c>
      <c r="B67" s="86" t="s">
        <v>113</v>
      </c>
      <c r="C67" s="85">
        <v>16000</v>
      </c>
      <c r="D67" s="85">
        <v>16000</v>
      </c>
      <c r="E67" s="85">
        <v>12000</v>
      </c>
      <c r="F67" s="93">
        <v>8729</v>
      </c>
      <c r="G67" s="93">
        <v>270</v>
      </c>
      <c r="H67" s="7"/>
    </row>
    <row r="68" spans="1:8" ht="16.5" customHeight="1">
      <c r="A68" s="77" t="s">
        <v>114</v>
      </c>
      <c r="B68" s="80" t="s">
        <v>18</v>
      </c>
      <c r="C68" s="79">
        <f aca="true" t="shared" si="1" ref="C68:G69">+C69</f>
        <v>0</v>
      </c>
      <c r="D68" s="79">
        <f t="shared" si="1"/>
        <v>0</v>
      </c>
      <c r="E68" s="79">
        <f t="shared" si="1"/>
        <v>0</v>
      </c>
      <c r="F68" s="79">
        <f t="shared" si="1"/>
        <v>0</v>
      </c>
      <c r="G68" s="79">
        <f t="shared" si="1"/>
        <v>0</v>
      </c>
      <c r="H68" s="7"/>
    </row>
    <row r="69" spans="1:224" ht="16.5" customHeight="1">
      <c r="A69" s="94" t="s">
        <v>115</v>
      </c>
      <c r="B69" s="80" t="s">
        <v>116</v>
      </c>
      <c r="C69" s="79">
        <f t="shared" si="1"/>
        <v>0</v>
      </c>
      <c r="D69" s="79">
        <f t="shared" si="1"/>
        <v>0</v>
      </c>
      <c r="E69" s="79">
        <f t="shared" si="1"/>
        <v>0</v>
      </c>
      <c r="F69" s="79">
        <f t="shared" si="1"/>
        <v>0</v>
      </c>
      <c r="G69" s="79">
        <f t="shared" si="1"/>
        <v>0</v>
      </c>
      <c r="H69" s="7"/>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c r="AN69" s="8"/>
      <c r="AO69" s="8"/>
      <c r="AP69" s="8"/>
      <c r="AQ69" s="8"/>
      <c r="AR69" s="8"/>
      <c r="AS69" s="8"/>
      <c r="AT69" s="8"/>
      <c r="AU69" s="8"/>
      <c r="AV69" s="8"/>
      <c r="AW69" s="8"/>
      <c r="AX69" s="8"/>
      <c r="AY69" s="8"/>
      <c r="AZ69" s="8"/>
      <c r="BA69" s="8"/>
      <c r="BB69" s="8"/>
      <c r="BC69" s="8"/>
      <c r="BD69" s="8"/>
      <c r="BE69" s="8"/>
      <c r="BF69" s="8"/>
      <c r="BG69" s="8"/>
      <c r="BH69" s="8"/>
      <c r="BI69" s="8"/>
      <c r="BJ69" s="8"/>
      <c r="BK69" s="8"/>
      <c r="BL69" s="8"/>
      <c r="BM69" s="8"/>
      <c r="BN69" s="8"/>
      <c r="BO69" s="8"/>
      <c r="BP69" s="8"/>
      <c r="BQ69" s="8"/>
      <c r="BR69" s="8"/>
      <c r="BS69" s="8"/>
      <c r="BT69" s="8"/>
      <c r="BU69" s="8"/>
      <c r="BV69" s="8"/>
      <c r="BW69" s="8"/>
      <c r="BX69" s="8"/>
      <c r="BY69" s="8"/>
      <c r="BZ69" s="8"/>
      <c r="CA69" s="8"/>
      <c r="CB69" s="8"/>
      <c r="CC69" s="8"/>
      <c r="CD69" s="8"/>
      <c r="CE69" s="8"/>
      <c r="CF69" s="8"/>
      <c r="CG69" s="8"/>
      <c r="CH69" s="8"/>
      <c r="CI69" s="8"/>
      <c r="CJ69" s="8"/>
      <c r="CK69" s="8"/>
      <c r="CL69" s="8"/>
      <c r="CM69" s="8"/>
      <c r="CN69" s="8"/>
      <c r="CO69" s="8"/>
      <c r="CP69" s="8"/>
      <c r="CQ69" s="8"/>
      <c r="CR69" s="8"/>
      <c r="CS69" s="8"/>
      <c r="CT69" s="8"/>
      <c r="CU69" s="8"/>
      <c r="CV69" s="8"/>
      <c r="CW69" s="8"/>
      <c r="CX69" s="8"/>
      <c r="CY69" s="8"/>
      <c r="CZ69" s="8"/>
      <c r="DA69" s="8"/>
      <c r="DB69" s="8"/>
      <c r="DC69" s="8"/>
      <c r="DD69" s="8"/>
      <c r="DE69" s="8"/>
      <c r="DF69" s="8"/>
      <c r="DG69" s="8"/>
      <c r="DH69" s="8"/>
      <c r="DI69" s="8"/>
      <c r="DJ69" s="8"/>
      <c r="DK69" s="8"/>
      <c r="DL69" s="8"/>
      <c r="DM69" s="8"/>
      <c r="DN69" s="8"/>
      <c r="DO69" s="8"/>
      <c r="DP69" s="8"/>
      <c r="DQ69" s="8"/>
      <c r="DR69" s="8"/>
      <c r="DS69" s="8"/>
      <c r="DT69" s="8"/>
      <c r="DU69" s="8"/>
      <c r="DV69" s="8"/>
      <c r="DW69" s="8"/>
      <c r="DX69" s="8"/>
      <c r="DY69" s="8"/>
      <c r="DZ69" s="8"/>
      <c r="EA69" s="8"/>
      <c r="EB69" s="8"/>
      <c r="EC69" s="8"/>
      <c r="ED69" s="8"/>
      <c r="EE69" s="8"/>
      <c r="EF69" s="8"/>
      <c r="EG69" s="8"/>
      <c r="EH69" s="8"/>
      <c r="EI69" s="8"/>
      <c r="EJ69" s="8"/>
      <c r="EK69" s="8"/>
      <c r="EL69" s="8"/>
      <c r="EM69" s="8"/>
      <c r="EN69" s="8"/>
      <c r="EO69" s="8"/>
      <c r="EP69" s="8"/>
      <c r="EQ69" s="8"/>
      <c r="ER69" s="8"/>
      <c r="ES69" s="8"/>
      <c r="ET69" s="8"/>
      <c r="EU69" s="8"/>
      <c r="EV69" s="8"/>
      <c r="EW69" s="8"/>
      <c r="EX69" s="8"/>
      <c r="EY69" s="8"/>
      <c r="EZ69" s="8"/>
      <c r="FA69" s="8"/>
      <c r="FB69" s="8"/>
      <c r="FC69" s="8"/>
      <c r="FD69" s="8"/>
      <c r="FE69" s="8"/>
      <c r="FF69" s="8"/>
      <c r="FG69" s="8"/>
      <c r="FH69" s="8"/>
      <c r="FI69" s="8"/>
      <c r="FJ69" s="8"/>
      <c r="FK69" s="8"/>
      <c r="FL69" s="8"/>
      <c r="FM69" s="8"/>
      <c r="FN69" s="8"/>
      <c r="FO69" s="8"/>
      <c r="FP69" s="8"/>
      <c r="FQ69" s="8"/>
      <c r="FR69" s="8"/>
      <c r="FS69" s="8"/>
      <c r="FT69" s="8"/>
      <c r="FU69" s="8"/>
      <c r="FV69" s="8"/>
      <c r="FW69" s="8"/>
      <c r="FX69" s="8"/>
      <c r="FY69" s="8"/>
      <c r="FZ69" s="8"/>
      <c r="GA69" s="8"/>
      <c r="GB69" s="8"/>
      <c r="GC69" s="8"/>
      <c r="GD69" s="8"/>
      <c r="GE69" s="8"/>
      <c r="GF69" s="8"/>
      <c r="GG69" s="8"/>
      <c r="GH69" s="8"/>
      <c r="GI69" s="8"/>
      <c r="GJ69" s="8"/>
      <c r="GK69" s="8"/>
      <c r="GL69" s="8"/>
      <c r="GM69" s="8"/>
      <c r="GN69" s="8"/>
      <c r="GO69" s="8"/>
      <c r="GP69" s="8"/>
      <c r="GQ69" s="8"/>
      <c r="GR69" s="8"/>
      <c r="GS69" s="8"/>
      <c r="GT69" s="8"/>
      <c r="GU69" s="8"/>
      <c r="GV69" s="8"/>
      <c r="GW69" s="8"/>
      <c r="GX69" s="8"/>
      <c r="GY69" s="8"/>
      <c r="GZ69" s="8"/>
      <c r="HA69" s="8"/>
      <c r="HB69" s="8"/>
      <c r="HC69" s="8"/>
      <c r="HD69" s="8"/>
      <c r="HE69" s="8"/>
      <c r="HF69" s="8"/>
      <c r="HG69" s="8"/>
      <c r="HH69" s="8"/>
      <c r="HI69" s="8"/>
      <c r="HJ69" s="8"/>
      <c r="HK69" s="8"/>
      <c r="HL69" s="8"/>
      <c r="HM69" s="8"/>
      <c r="HN69" s="8"/>
      <c r="HO69" s="8"/>
      <c r="HP69" s="8"/>
    </row>
    <row r="70" spans="1:8" s="8" customFormat="1" ht="16.5" customHeight="1">
      <c r="A70" s="94" t="s">
        <v>117</v>
      </c>
      <c r="B70" s="86" t="s">
        <v>118</v>
      </c>
      <c r="C70" s="85">
        <v>0</v>
      </c>
      <c r="D70" s="85">
        <v>0</v>
      </c>
      <c r="E70" s="85">
        <v>0</v>
      </c>
      <c r="F70" s="63">
        <v>0</v>
      </c>
      <c r="G70" s="63">
        <v>0</v>
      </c>
      <c r="H70" s="7"/>
    </row>
    <row r="71" spans="1:8" s="8" customFormat="1" ht="16.5" customHeight="1">
      <c r="A71" s="94"/>
      <c r="B71" s="95" t="s">
        <v>24</v>
      </c>
      <c r="C71" s="87">
        <f>C72+C73</f>
        <v>41000</v>
      </c>
      <c r="D71" s="87">
        <f>D72+D73</f>
        <v>41000</v>
      </c>
      <c r="E71" s="87">
        <f>E72+E73</f>
        <v>23800</v>
      </c>
      <c r="F71" s="87">
        <f>F72+F73</f>
        <v>23800</v>
      </c>
      <c r="G71" s="87">
        <f>G72+G73</f>
        <v>5700</v>
      </c>
      <c r="H71" s="7"/>
    </row>
    <row r="72" spans="1:8" s="8" customFormat="1" ht="16.5" customHeight="1">
      <c r="A72" s="94"/>
      <c r="B72" s="96" t="s">
        <v>119</v>
      </c>
      <c r="C72" s="85">
        <v>0</v>
      </c>
      <c r="D72" s="85">
        <v>0</v>
      </c>
      <c r="E72" s="85">
        <v>0</v>
      </c>
      <c r="F72" s="63">
        <v>0</v>
      </c>
      <c r="G72" s="63">
        <v>0</v>
      </c>
      <c r="H72" s="7"/>
    </row>
    <row r="73" spans="1:224" ht="16.5" customHeight="1">
      <c r="A73" s="94"/>
      <c r="B73" s="96" t="s">
        <v>120</v>
      </c>
      <c r="C73" s="85">
        <v>41000</v>
      </c>
      <c r="D73" s="85">
        <v>41000</v>
      </c>
      <c r="E73" s="85">
        <v>23800</v>
      </c>
      <c r="F73" s="63">
        <v>23800</v>
      </c>
      <c r="G73" s="63">
        <v>5700</v>
      </c>
      <c r="H73" s="7"/>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c r="AN73" s="8"/>
      <c r="AO73" s="8"/>
      <c r="AP73" s="8"/>
      <c r="AQ73" s="8"/>
      <c r="AR73" s="8"/>
      <c r="AS73" s="8"/>
      <c r="AT73" s="8"/>
      <c r="AU73" s="8"/>
      <c r="AV73" s="8"/>
      <c r="AW73" s="8"/>
      <c r="AX73" s="8"/>
      <c r="AY73" s="8"/>
      <c r="AZ73" s="8"/>
      <c r="BA73" s="8"/>
      <c r="BB73" s="8"/>
      <c r="BC73" s="8"/>
      <c r="BD73" s="8"/>
      <c r="BE73" s="8"/>
      <c r="BF73" s="8"/>
      <c r="BG73" s="8"/>
      <c r="BH73" s="8"/>
      <c r="BI73" s="8"/>
      <c r="BJ73" s="8"/>
      <c r="BK73" s="8"/>
      <c r="BL73" s="8"/>
      <c r="BM73" s="8"/>
      <c r="BN73" s="8"/>
      <c r="BO73" s="8"/>
      <c r="BP73" s="8"/>
      <c r="BQ73" s="8"/>
      <c r="BR73" s="8"/>
      <c r="BS73" s="8"/>
      <c r="BT73" s="8"/>
      <c r="BU73" s="8"/>
      <c r="BV73" s="8"/>
      <c r="BW73" s="8"/>
      <c r="BX73" s="8"/>
      <c r="BY73" s="8"/>
      <c r="BZ73" s="8"/>
      <c r="CA73" s="8"/>
      <c r="CB73" s="8"/>
      <c r="CC73" s="8"/>
      <c r="CD73" s="8"/>
      <c r="CE73" s="8"/>
      <c r="CF73" s="8"/>
      <c r="CG73" s="8"/>
      <c r="CH73" s="8"/>
      <c r="CI73" s="8"/>
      <c r="CJ73" s="8"/>
      <c r="CK73" s="8"/>
      <c r="CL73" s="8"/>
      <c r="CM73" s="8"/>
      <c r="CN73" s="8"/>
      <c r="CO73" s="8"/>
      <c r="CP73" s="8"/>
      <c r="CQ73" s="8"/>
      <c r="CR73" s="8"/>
      <c r="CS73" s="8"/>
      <c r="CT73" s="8"/>
      <c r="CU73" s="8"/>
      <c r="CV73" s="8"/>
      <c r="CW73" s="8"/>
      <c r="CX73" s="8"/>
      <c r="CY73" s="8"/>
      <c r="CZ73" s="8"/>
      <c r="DA73" s="8"/>
      <c r="DB73" s="8"/>
      <c r="DC73" s="8"/>
      <c r="DD73" s="8"/>
      <c r="DE73" s="8"/>
      <c r="DF73" s="8"/>
      <c r="DG73" s="8"/>
      <c r="DH73" s="8"/>
      <c r="DI73" s="8"/>
      <c r="DJ73" s="8"/>
      <c r="DK73" s="8"/>
      <c r="DL73" s="8"/>
      <c r="DM73" s="8"/>
      <c r="DN73" s="8"/>
      <c r="DO73" s="8"/>
      <c r="DP73" s="8"/>
      <c r="DQ73" s="8"/>
      <c r="DR73" s="8"/>
      <c r="DS73" s="8"/>
      <c r="DT73" s="8"/>
      <c r="DU73" s="8"/>
      <c r="DV73" s="8"/>
      <c r="DW73" s="8"/>
      <c r="DX73" s="8"/>
      <c r="DY73" s="8"/>
      <c r="DZ73" s="8"/>
      <c r="EA73" s="8"/>
      <c r="EB73" s="8"/>
      <c r="EC73" s="8"/>
      <c r="ED73" s="8"/>
      <c r="EE73" s="8"/>
      <c r="EF73" s="8"/>
      <c r="EG73" s="8"/>
      <c r="EH73" s="8"/>
      <c r="EI73" s="8"/>
      <c r="EJ73" s="8"/>
      <c r="EK73" s="8"/>
      <c r="EL73" s="8"/>
      <c r="EM73" s="8"/>
      <c r="EN73" s="8"/>
      <c r="EO73" s="8"/>
      <c r="EP73" s="8"/>
      <c r="EQ73" s="8"/>
      <c r="ER73" s="8"/>
      <c r="ES73" s="8"/>
      <c r="ET73" s="8"/>
      <c r="EU73" s="8"/>
      <c r="EV73" s="8"/>
      <c r="EW73" s="8"/>
      <c r="EX73" s="8"/>
      <c r="EY73" s="8"/>
      <c r="EZ73" s="8"/>
      <c r="FA73" s="8"/>
      <c r="FB73" s="8"/>
      <c r="FC73" s="8"/>
      <c r="FD73" s="8"/>
      <c r="FE73" s="8"/>
      <c r="FF73" s="8"/>
      <c r="FG73" s="8"/>
      <c r="FH73" s="8"/>
      <c r="FI73" s="8"/>
      <c r="FJ73" s="8"/>
      <c r="FK73" s="8"/>
      <c r="FL73" s="8"/>
      <c r="FM73" s="8"/>
      <c r="FN73" s="8"/>
      <c r="FO73" s="8"/>
      <c r="FP73" s="8"/>
      <c r="FQ73" s="8"/>
      <c r="FR73" s="8"/>
      <c r="FS73" s="8"/>
      <c r="FT73" s="8"/>
      <c r="FU73" s="8"/>
      <c r="FV73" s="8"/>
      <c r="FW73" s="8"/>
      <c r="FX73" s="8"/>
      <c r="FY73" s="8"/>
      <c r="FZ73" s="8"/>
      <c r="GA73" s="8"/>
      <c r="GB73" s="8"/>
      <c r="GC73" s="8"/>
      <c r="GD73" s="8"/>
      <c r="GE73" s="8"/>
      <c r="GF73" s="8"/>
      <c r="GG73" s="8"/>
      <c r="GH73" s="8"/>
      <c r="GI73" s="8"/>
      <c r="GJ73" s="8"/>
      <c r="GK73" s="8"/>
      <c r="GL73" s="8"/>
      <c r="GM73" s="8"/>
      <c r="GN73" s="8"/>
      <c r="GO73" s="8"/>
      <c r="GP73" s="8"/>
      <c r="GQ73" s="8"/>
      <c r="GR73" s="8"/>
      <c r="GS73" s="8"/>
      <c r="GT73" s="8"/>
      <c r="GU73" s="8"/>
      <c r="GV73" s="8"/>
      <c r="GW73" s="8"/>
      <c r="GX73" s="8"/>
      <c r="GY73" s="8"/>
      <c r="GZ73" s="8"/>
      <c r="HA73" s="8"/>
      <c r="HB73" s="8"/>
      <c r="HC73" s="8"/>
      <c r="HD73" s="8"/>
      <c r="HE73" s="8"/>
      <c r="HF73" s="8"/>
      <c r="HG73" s="8"/>
      <c r="HH73" s="8"/>
      <c r="HI73" s="8"/>
      <c r="HJ73" s="8"/>
      <c r="HK73" s="8"/>
      <c r="HL73" s="8"/>
      <c r="HM73" s="8"/>
      <c r="HN73" s="8"/>
      <c r="HO73" s="8"/>
      <c r="HP73" s="8"/>
    </row>
    <row r="74" spans="1:8" s="8" customFormat="1" ht="16.5" customHeight="1">
      <c r="A74" s="77" t="s">
        <v>121</v>
      </c>
      <c r="B74" s="80" t="s">
        <v>26</v>
      </c>
      <c r="C74" s="81">
        <f>+C75</f>
        <v>0</v>
      </c>
      <c r="D74" s="81">
        <f>+D75</f>
        <v>0</v>
      </c>
      <c r="E74" s="81">
        <f>+E75</f>
        <v>0</v>
      </c>
      <c r="F74" s="81">
        <f>+F75</f>
        <v>0</v>
      </c>
      <c r="G74" s="81">
        <f>+G75</f>
        <v>0</v>
      </c>
      <c r="H74" s="7"/>
    </row>
    <row r="75" spans="1:8" s="8" customFormat="1" ht="16.5" customHeight="1">
      <c r="A75" s="77" t="s">
        <v>122</v>
      </c>
      <c r="B75" s="80" t="s">
        <v>28</v>
      </c>
      <c r="C75" s="81">
        <f>+C76+C81</f>
        <v>0</v>
      </c>
      <c r="D75" s="81">
        <f>+D76+D81</f>
        <v>0</v>
      </c>
      <c r="E75" s="81">
        <f>+E76+E81</f>
        <v>0</v>
      </c>
      <c r="F75" s="81">
        <f>+F76+F81</f>
        <v>0</v>
      </c>
      <c r="G75" s="81">
        <f>+G76+G81</f>
        <v>0</v>
      </c>
      <c r="H75" s="7"/>
    </row>
    <row r="76" spans="1:224" s="8" customFormat="1" ht="16.5" customHeight="1">
      <c r="A76" s="77" t="s">
        <v>123</v>
      </c>
      <c r="B76" s="80" t="s">
        <v>124</v>
      </c>
      <c r="C76" s="81">
        <f>+C78+C80+C79+C77</f>
        <v>0</v>
      </c>
      <c r="D76" s="81">
        <f>+D78+D80+D79+D77</f>
        <v>0</v>
      </c>
      <c r="E76" s="81">
        <f>+E78+E80+E79+E77</f>
        <v>0</v>
      </c>
      <c r="F76" s="81">
        <f>+F78+F80+F79+F77</f>
        <v>0</v>
      </c>
      <c r="G76" s="81">
        <f>+G78+G80+G79+G77</f>
        <v>0</v>
      </c>
      <c r="H76" s="7"/>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c r="BL76" s="4"/>
      <c r="BM76" s="4"/>
      <c r="BN76" s="4"/>
      <c r="BO76" s="4"/>
      <c r="BP76" s="4"/>
      <c r="BQ76" s="4"/>
      <c r="BR76" s="4"/>
      <c r="BS76" s="4"/>
      <c r="BT76" s="4"/>
      <c r="BU76" s="4"/>
      <c r="BV76" s="4"/>
      <c r="BW76" s="4"/>
      <c r="BX76" s="4"/>
      <c r="BY76" s="4"/>
      <c r="BZ76" s="4"/>
      <c r="CA76" s="4"/>
      <c r="CB76" s="4"/>
      <c r="CC76" s="4"/>
      <c r="CD76" s="4"/>
      <c r="CE76" s="4"/>
      <c r="CF76" s="4"/>
      <c r="CG76" s="4"/>
      <c r="CH76" s="4"/>
      <c r="CI76" s="4"/>
      <c r="CJ76" s="4"/>
      <c r="CK76" s="4"/>
      <c r="CL76" s="4"/>
      <c r="CM76" s="4"/>
      <c r="CN76" s="4"/>
      <c r="CO76" s="4"/>
      <c r="CP76" s="4"/>
      <c r="CQ76" s="4"/>
      <c r="CR76" s="4"/>
      <c r="CS76" s="4"/>
      <c r="CT76" s="4"/>
      <c r="CU76" s="4"/>
      <c r="CV76" s="4"/>
      <c r="CW76" s="4"/>
      <c r="CX76" s="4"/>
      <c r="CY76" s="4"/>
      <c r="CZ76" s="4"/>
      <c r="DA76" s="4"/>
      <c r="DB76" s="4"/>
      <c r="DC76" s="4"/>
      <c r="DD76" s="4"/>
      <c r="DE76" s="4"/>
      <c r="DF76" s="4"/>
      <c r="DG76" s="4"/>
      <c r="DH76" s="4"/>
      <c r="DI76" s="4"/>
      <c r="DJ76" s="4"/>
      <c r="DK76" s="4"/>
      <c r="DL76" s="4"/>
      <c r="DM76" s="4"/>
      <c r="DN76" s="4"/>
      <c r="DO76" s="4"/>
      <c r="DP76" s="4"/>
      <c r="DQ76" s="4"/>
      <c r="DR76" s="4"/>
      <c r="DS76" s="4"/>
      <c r="DT76" s="4"/>
      <c r="DU76" s="4"/>
      <c r="DV76" s="4"/>
      <c r="DW76" s="4"/>
      <c r="DX76" s="4"/>
      <c r="DY76" s="4"/>
      <c r="DZ76" s="4"/>
      <c r="EA76" s="4"/>
      <c r="EB76" s="4"/>
      <c r="EC76" s="4"/>
      <c r="ED76" s="4"/>
      <c r="EE76" s="4"/>
      <c r="EF76" s="4"/>
      <c r="EG76" s="4"/>
      <c r="EH76" s="4"/>
      <c r="EI76" s="4"/>
      <c r="EJ76" s="4"/>
      <c r="EK76" s="4"/>
      <c r="EL76" s="4"/>
      <c r="EM76" s="4"/>
      <c r="EN76" s="4"/>
      <c r="EO76" s="4"/>
      <c r="EP76" s="4"/>
      <c r="EQ76" s="4"/>
      <c r="ER76" s="4"/>
      <c r="ES76" s="4"/>
      <c r="ET76" s="4"/>
      <c r="EU76" s="4"/>
      <c r="EV76" s="4"/>
      <c r="EW76" s="4"/>
      <c r="EX76" s="4"/>
      <c r="EY76" s="4"/>
      <c r="EZ76" s="4"/>
      <c r="FA76" s="4"/>
      <c r="FB76" s="4"/>
      <c r="FC76" s="4"/>
      <c r="FD76" s="4"/>
      <c r="FE76" s="4"/>
      <c r="FF76" s="4"/>
      <c r="FG76" s="4"/>
      <c r="FH76" s="4"/>
      <c r="FI76" s="4"/>
      <c r="FJ76" s="4"/>
      <c r="FK76" s="4"/>
      <c r="FL76" s="4"/>
      <c r="FM76" s="4"/>
      <c r="FN76" s="4"/>
      <c r="FO76" s="4"/>
      <c r="FP76" s="4"/>
      <c r="FQ76" s="4"/>
      <c r="FR76" s="4"/>
      <c r="FS76" s="4"/>
      <c r="FT76" s="4"/>
      <c r="FU76" s="4"/>
      <c r="FV76" s="4"/>
      <c r="FW76" s="4"/>
      <c r="FX76" s="4"/>
      <c r="FY76" s="4"/>
      <c r="FZ76" s="4"/>
      <c r="GA76" s="4"/>
      <c r="GB76" s="4"/>
      <c r="GC76" s="4"/>
      <c r="GD76" s="4"/>
      <c r="GE76" s="4"/>
      <c r="GF76" s="4"/>
      <c r="GG76" s="4"/>
      <c r="GH76" s="4"/>
      <c r="GI76" s="4"/>
      <c r="GJ76" s="4"/>
      <c r="GK76" s="4"/>
      <c r="GL76" s="4"/>
      <c r="GM76" s="4"/>
      <c r="GN76" s="4"/>
      <c r="GO76" s="4"/>
      <c r="GP76" s="4"/>
      <c r="GQ76" s="4"/>
      <c r="GR76" s="4"/>
      <c r="GS76" s="4"/>
      <c r="GT76" s="4"/>
      <c r="GU76" s="4"/>
      <c r="GV76" s="4"/>
      <c r="GW76" s="4"/>
      <c r="GX76" s="4"/>
      <c r="GY76" s="4"/>
      <c r="GZ76" s="4"/>
      <c r="HA76" s="4"/>
      <c r="HB76" s="4"/>
      <c r="HC76" s="4"/>
      <c r="HD76" s="4"/>
      <c r="HE76" s="4"/>
      <c r="HF76" s="4"/>
      <c r="HG76" s="4"/>
      <c r="HH76" s="4"/>
      <c r="HI76" s="4"/>
      <c r="HJ76" s="4"/>
      <c r="HK76" s="4"/>
      <c r="HL76" s="4"/>
      <c r="HM76" s="4"/>
      <c r="HN76" s="4"/>
      <c r="HO76" s="4"/>
      <c r="HP76" s="4"/>
    </row>
    <row r="77" spans="1:224" s="8" customFormat="1" ht="16.5" customHeight="1">
      <c r="A77" s="77"/>
      <c r="B77" s="84" t="s">
        <v>125</v>
      </c>
      <c r="C77" s="85">
        <v>0</v>
      </c>
      <c r="D77" s="85">
        <v>0</v>
      </c>
      <c r="E77" s="85">
        <v>0</v>
      </c>
      <c r="F77" s="63">
        <v>0</v>
      </c>
      <c r="G77" s="63">
        <v>0</v>
      </c>
      <c r="H77" s="7"/>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c r="BL77" s="4"/>
      <c r="BM77" s="4"/>
      <c r="BN77" s="4"/>
      <c r="BO77" s="4"/>
      <c r="BP77" s="4"/>
      <c r="BQ77" s="4"/>
      <c r="BR77" s="4"/>
      <c r="BS77" s="4"/>
      <c r="BT77" s="4"/>
      <c r="BU77" s="4"/>
      <c r="BV77" s="4"/>
      <c r="BW77" s="4"/>
      <c r="BX77" s="4"/>
      <c r="BY77" s="4"/>
      <c r="BZ77" s="4"/>
      <c r="CA77" s="4"/>
      <c r="CB77" s="4"/>
      <c r="CC77" s="4"/>
      <c r="CD77" s="4"/>
      <c r="CE77" s="4"/>
      <c r="CF77" s="4"/>
      <c r="CG77" s="4"/>
      <c r="CH77" s="4"/>
      <c r="CI77" s="4"/>
      <c r="CJ77" s="4"/>
      <c r="CK77" s="4"/>
      <c r="CL77" s="4"/>
      <c r="CM77" s="4"/>
      <c r="CN77" s="4"/>
      <c r="CO77" s="4"/>
      <c r="CP77" s="4"/>
      <c r="CQ77" s="4"/>
      <c r="CR77" s="4"/>
      <c r="CS77" s="4"/>
      <c r="CT77" s="4"/>
      <c r="CU77" s="4"/>
      <c r="CV77" s="4"/>
      <c r="CW77" s="4"/>
      <c r="CX77" s="4"/>
      <c r="CY77" s="4"/>
      <c r="CZ77" s="4"/>
      <c r="DA77" s="4"/>
      <c r="DB77" s="4"/>
      <c r="DC77" s="4"/>
      <c r="DD77" s="4"/>
      <c r="DE77" s="4"/>
      <c r="DF77" s="4"/>
      <c r="DG77" s="4"/>
      <c r="DH77" s="4"/>
      <c r="DI77" s="4"/>
      <c r="DJ77" s="4"/>
      <c r="DK77" s="4"/>
      <c r="DL77" s="4"/>
      <c r="DM77" s="4"/>
      <c r="DN77" s="4"/>
      <c r="DO77" s="4"/>
      <c r="DP77" s="4"/>
      <c r="DQ77" s="4"/>
      <c r="DR77" s="4"/>
      <c r="DS77" s="4"/>
      <c r="DT77" s="4"/>
      <c r="DU77" s="4"/>
      <c r="DV77" s="4"/>
      <c r="DW77" s="4"/>
      <c r="DX77" s="4"/>
      <c r="DY77" s="4"/>
      <c r="DZ77" s="4"/>
      <c r="EA77" s="4"/>
      <c r="EB77" s="4"/>
      <c r="EC77" s="4"/>
      <c r="ED77" s="4"/>
      <c r="EE77" s="4"/>
      <c r="EF77" s="4"/>
      <c r="EG77" s="4"/>
      <c r="EH77" s="4"/>
      <c r="EI77" s="4"/>
      <c r="EJ77" s="4"/>
      <c r="EK77" s="4"/>
      <c r="EL77" s="4"/>
      <c r="EM77" s="4"/>
      <c r="EN77" s="4"/>
      <c r="EO77" s="4"/>
      <c r="EP77" s="4"/>
      <c r="EQ77" s="4"/>
      <c r="ER77" s="4"/>
      <c r="ES77" s="4"/>
      <c r="ET77" s="4"/>
      <c r="EU77" s="4"/>
      <c r="EV77" s="4"/>
      <c r="EW77" s="4"/>
      <c r="EX77" s="4"/>
      <c r="EY77" s="4"/>
      <c r="EZ77" s="4"/>
      <c r="FA77" s="4"/>
      <c r="FB77" s="4"/>
      <c r="FC77" s="4"/>
      <c r="FD77" s="4"/>
      <c r="FE77" s="4"/>
      <c r="FF77" s="4"/>
      <c r="FG77" s="4"/>
      <c r="FH77" s="4"/>
      <c r="FI77" s="4"/>
      <c r="FJ77" s="4"/>
      <c r="FK77" s="4"/>
      <c r="FL77" s="4"/>
      <c r="FM77" s="4"/>
      <c r="FN77" s="4"/>
      <c r="FO77" s="4"/>
      <c r="FP77" s="4"/>
      <c r="FQ77" s="4"/>
      <c r="FR77" s="4"/>
      <c r="FS77" s="4"/>
      <c r="FT77" s="4"/>
      <c r="FU77" s="4"/>
      <c r="FV77" s="4"/>
      <c r="FW77" s="4"/>
      <c r="FX77" s="4"/>
      <c r="FY77" s="4"/>
      <c r="FZ77" s="4"/>
      <c r="GA77" s="4"/>
      <c r="GB77" s="4"/>
      <c r="GC77" s="4"/>
      <c r="GD77" s="4"/>
      <c r="GE77" s="4"/>
      <c r="GF77" s="4"/>
      <c r="GG77" s="4"/>
      <c r="GH77" s="4"/>
      <c r="GI77" s="4"/>
      <c r="GJ77" s="4"/>
      <c r="GK77" s="4"/>
      <c r="GL77" s="4"/>
      <c r="GM77" s="4"/>
      <c r="GN77" s="4"/>
      <c r="GO77" s="4"/>
      <c r="GP77" s="4"/>
      <c r="GQ77" s="4"/>
      <c r="GR77" s="4"/>
      <c r="GS77" s="4"/>
      <c r="GT77" s="4"/>
      <c r="GU77" s="4"/>
      <c r="GV77" s="4"/>
      <c r="GW77" s="4"/>
      <c r="GX77" s="4"/>
      <c r="GY77" s="4"/>
      <c r="GZ77" s="4"/>
      <c r="HA77" s="4"/>
      <c r="HB77" s="4"/>
      <c r="HC77" s="4"/>
      <c r="HD77" s="4"/>
      <c r="HE77" s="4"/>
      <c r="HF77" s="4"/>
      <c r="HG77" s="4"/>
      <c r="HH77" s="4"/>
      <c r="HI77" s="4"/>
      <c r="HJ77" s="4"/>
      <c r="HK77" s="4"/>
      <c r="HL77" s="4"/>
      <c r="HM77" s="4"/>
      <c r="HN77" s="4"/>
      <c r="HO77" s="4"/>
      <c r="HP77" s="4"/>
    </row>
    <row r="78" spans="1:224" s="8" customFormat="1" ht="16.5" customHeight="1">
      <c r="A78" s="83" t="s">
        <v>126</v>
      </c>
      <c r="B78" s="86" t="s">
        <v>127</v>
      </c>
      <c r="C78" s="85">
        <v>0</v>
      </c>
      <c r="D78" s="85">
        <v>0</v>
      </c>
      <c r="E78" s="85">
        <v>0</v>
      </c>
      <c r="F78" s="63">
        <v>0</v>
      </c>
      <c r="G78" s="63">
        <v>0</v>
      </c>
      <c r="H78" s="7"/>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c r="BL78" s="4"/>
      <c r="BM78" s="4"/>
      <c r="BN78" s="4"/>
      <c r="BO78" s="4"/>
      <c r="BP78" s="4"/>
      <c r="BQ78" s="4"/>
      <c r="BR78" s="4"/>
      <c r="BS78" s="4"/>
      <c r="BT78" s="4"/>
      <c r="BU78" s="4"/>
      <c r="BV78" s="4"/>
      <c r="BW78" s="4"/>
      <c r="BX78" s="4"/>
      <c r="BY78" s="4"/>
      <c r="BZ78" s="4"/>
      <c r="CA78" s="4"/>
      <c r="CB78" s="4"/>
      <c r="CC78" s="4"/>
      <c r="CD78" s="4"/>
      <c r="CE78" s="4"/>
      <c r="CF78" s="4"/>
      <c r="CG78" s="4"/>
      <c r="CH78" s="4"/>
      <c r="CI78" s="4"/>
      <c r="CJ78" s="4"/>
      <c r="CK78" s="4"/>
      <c r="CL78" s="4"/>
      <c r="CM78" s="4"/>
      <c r="CN78" s="4"/>
      <c r="CO78" s="4"/>
      <c r="CP78" s="4"/>
      <c r="CQ78" s="4"/>
      <c r="CR78" s="4"/>
      <c r="CS78" s="4"/>
      <c r="CT78" s="4"/>
      <c r="CU78" s="4"/>
      <c r="CV78" s="4"/>
      <c r="CW78" s="4"/>
      <c r="CX78" s="4"/>
      <c r="CY78" s="4"/>
      <c r="CZ78" s="4"/>
      <c r="DA78" s="4"/>
      <c r="DB78" s="4"/>
      <c r="DC78" s="4"/>
      <c r="DD78" s="4"/>
      <c r="DE78" s="4"/>
      <c r="DF78" s="4"/>
      <c r="DG78" s="4"/>
      <c r="DH78" s="4"/>
      <c r="DI78" s="4"/>
      <c r="DJ78" s="4"/>
      <c r="DK78" s="4"/>
      <c r="DL78" s="4"/>
      <c r="DM78" s="4"/>
      <c r="DN78" s="4"/>
      <c r="DO78" s="4"/>
      <c r="DP78" s="4"/>
      <c r="DQ78" s="4"/>
      <c r="DR78" s="4"/>
      <c r="DS78" s="4"/>
      <c r="DT78" s="4"/>
      <c r="DU78" s="4"/>
      <c r="DV78" s="4"/>
      <c r="DW78" s="4"/>
      <c r="DX78" s="4"/>
      <c r="DY78" s="4"/>
      <c r="DZ78" s="4"/>
      <c r="EA78" s="4"/>
      <c r="EB78" s="4"/>
      <c r="EC78" s="4"/>
      <c r="ED78" s="4"/>
      <c r="EE78" s="4"/>
      <c r="EF78" s="4"/>
      <c r="EG78" s="4"/>
      <c r="EH78" s="4"/>
      <c r="EI78" s="4"/>
      <c r="EJ78" s="4"/>
      <c r="EK78" s="4"/>
      <c r="EL78" s="4"/>
      <c r="EM78" s="4"/>
      <c r="EN78" s="4"/>
      <c r="EO78" s="4"/>
      <c r="EP78" s="4"/>
      <c r="EQ78" s="4"/>
      <c r="ER78" s="4"/>
      <c r="ES78" s="4"/>
      <c r="ET78" s="4"/>
      <c r="EU78" s="4"/>
      <c r="EV78" s="4"/>
      <c r="EW78" s="4"/>
      <c r="EX78" s="4"/>
      <c r="EY78" s="4"/>
      <c r="EZ78" s="4"/>
      <c r="FA78" s="4"/>
      <c r="FB78" s="4"/>
      <c r="FC78" s="4"/>
      <c r="FD78" s="4"/>
      <c r="FE78" s="4"/>
      <c r="FF78" s="4"/>
      <c r="FG78" s="4"/>
      <c r="FH78" s="4"/>
      <c r="FI78" s="4"/>
      <c r="FJ78" s="4"/>
      <c r="FK78" s="4"/>
      <c r="FL78" s="4"/>
      <c r="FM78" s="4"/>
      <c r="FN78" s="4"/>
      <c r="FO78" s="4"/>
      <c r="FP78" s="4"/>
      <c r="FQ78" s="4"/>
      <c r="FR78" s="4"/>
      <c r="FS78" s="4"/>
      <c r="FT78" s="4"/>
      <c r="FU78" s="4"/>
      <c r="FV78" s="4"/>
      <c r="FW78" s="4"/>
      <c r="FX78" s="4"/>
      <c r="FY78" s="4"/>
      <c r="FZ78" s="4"/>
      <c r="GA78" s="4"/>
      <c r="GB78" s="4"/>
      <c r="GC78" s="4"/>
      <c r="GD78" s="4"/>
      <c r="GE78" s="4"/>
      <c r="GF78" s="4"/>
      <c r="GG78" s="4"/>
      <c r="GH78" s="4"/>
      <c r="GI78" s="4"/>
      <c r="GJ78" s="4"/>
      <c r="GK78" s="4"/>
      <c r="GL78" s="4"/>
      <c r="GM78" s="4"/>
      <c r="GN78" s="4"/>
      <c r="GO78" s="4"/>
      <c r="GP78" s="4"/>
      <c r="GQ78" s="4"/>
      <c r="GR78" s="4"/>
      <c r="GS78" s="4"/>
      <c r="GT78" s="4"/>
      <c r="GU78" s="4"/>
      <c r="GV78" s="4"/>
      <c r="GW78" s="4"/>
      <c r="GX78" s="4"/>
      <c r="GY78" s="4"/>
      <c r="GZ78" s="4"/>
      <c r="HA78" s="4"/>
      <c r="HB78" s="4"/>
      <c r="HC78" s="4"/>
      <c r="HD78" s="4"/>
      <c r="HE78" s="4"/>
      <c r="HF78" s="4"/>
      <c r="HG78" s="4"/>
      <c r="HH78" s="4"/>
      <c r="HI78" s="4"/>
      <c r="HJ78" s="4"/>
      <c r="HK78" s="4"/>
      <c r="HL78" s="4"/>
      <c r="HM78" s="4"/>
      <c r="HN78" s="4"/>
      <c r="HO78" s="4"/>
      <c r="HP78" s="4"/>
    </row>
    <row r="79" spans="1:224" s="8" customFormat="1" ht="16.5" customHeight="1">
      <c r="A79" s="83" t="s">
        <v>128</v>
      </c>
      <c r="B79" s="84" t="s">
        <v>129</v>
      </c>
      <c r="C79" s="85">
        <v>0</v>
      </c>
      <c r="D79" s="85">
        <v>0</v>
      </c>
      <c r="E79" s="85">
        <v>0</v>
      </c>
      <c r="F79" s="63">
        <v>0</v>
      </c>
      <c r="G79" s="63">
        <v>0</v>
      </c>
      <c r="H79" s="7"/>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c r="BL79" s="4"/>
      <c r="BM79" s="4"/>
      <c r="BN79" s="4"/>
      <c r="BO79" s="4"/>
      <c r="BP79" s="4"/>
      <c r="BQ79" s="4"/>
      <c r="BR79" s="4"/>
      <c r="BS79" s="4"/>
      <c r="BT79" s="4"/>
      <c r="BU79" s="4"/>
      <c r="BV79" s="4"/>
      <c r="BW79" s="4"/>
      <c r="BX79" s="4"/>
      <c r="BY79" s="4"/>
      <c r="BZ79" s="4"/>
      <c r="CA79" s="4"/>
      <c r="CB79" s="4"/>
      <c r="CC79" s="4"/>
      <c r="CD79" s="4"/>
      <c r="CE79" s="4"/>
      <c r="CF79" s="4"/>
      <c r="CG79" s="4"/>
      <c r="CH79" s="4"/>
      <c r="CI79" s="4"/>
      <c r="CJ79" s="4"/>
      <c r="CK79" s="4"/>
      <c r="CL79" s="4"/>
      <c r="CM79" s="4"/>
      <c r="CN79" s="4"/>
      <c r="CO79" s="4"/>
      <c r="CP79" s="4"/>
      <c r="CQ79" s="4"/>
      <c r="CR79" s="4"/>
      <c r="CS79" s="4"/>
      <c r="CT79" s="4"/>
      <c r="CU79" s="4"/>
      <c r="CV79" s="4"/>
      <c r="CW79" s="4"/>
      <c r="CX79" s="4"/>
      <c r="CY79" s="4"/>
      <c r="CZ79" s="4"/>
      <c r="DA79" s="4"/>
      <c r="DB79" s="4"/>
      <c r="DC79" s="4"/>
      <c r="DD79" s="4"/>
      <c r="DE79" s="4"/>
      <c r="DF79" s="4"/>
      <c r="DG79" s="4"/>
      <c r="DH79" s="4"/>
      <c r="DI79" s="4"/>
      <c r="DJ79" s="4"/>
      <c r="DK79" s="4"/>
      <c r="DL79" s="4"/>
      <c r="DM79" s="4"/>
      <c r="DN79" s="4"/>
      <c r="DO79" s="4"/>
      <c r="DP79" s="4"/>
      <c r="DQ79" s="4"/>
      <c r="DR79" s="4"/>
      <c r="DS79" s="4"/>
      <c r="DT79" s="4"/>
      <c r="DU79" s="4"/>
      <c r="DV79" s="4"/>
      <c r="DW79" s="4"/>
      <c r="DX79" s="4"/>
      <c r="DY79" s="4"/>
      <c r="DZ79" s="4"/>
      <c r="EA79" s="4"/>
      <c r="EB79" s="4"/>
      <c r="EC79" s="4"/>
      <c r="ED79" s="4"/>
      <c r="EE79" s="4"/>
      <c r="EF79" s="4"/>
      <c r="EG79" s="4"/>
      <c r="EH79" s="4"/>
      <c r="EI79" s="4"/>
      <c r="EJ79" s="4"/>
      <c r="EK79" s="4"/>
      <c r="EL79" s="4"/>
      <c r="EM79" s="4"/>
      <c r="EN79" s="4"/>
      <c r="EO79" s="4"/>
      <c r="EP79" s="4"/>
      <c r="EQ79" s="4"/>
      <c r="ER79" s="4"/>
      <c r="ES79" s="4"/>
      <c r="ET79" s="4"/>
      <c r="EU79" s="4"/>
      <c r="EV79" s="4"/>
      <c r="EW79" s="4"/>
      <c r="EX79" s="4"/>
      <c r="EY79" s="4"/>
      <c r="EZ79" s="4"/>
      <c r="FA79" s="4"/>
      <c r="FB79" s="4"/>
      <c r="FC79" s="4"/>
      <c r="FD79" s="4"/>
      <c r="FE79" s="4"/>
      <c r="FF79" s="4"/>
      <c r="FG79" s="4"/>
      <c r="FH79" s="4"/>
      <c r="FI79" s="4"/>
      <c r="FJ79" s="4"/>
      <c r="FK79" s="4"/>
      <c r="FL79" s="4"/>
      <c r="FM79" s="4"/>
      <c r="FN79" s="4"/>
      <c r="FO79" s="4"/>
      <c r="FP79" s="4"/>
      <c r="FQ79" s="4"/>
      <c r="FR79" s="4"/>
      <c r="FS79" s="4"/>
      <c r="FT79" s="4"/>
      <c r="FU79" s="4"/>
      <c r="FV79" s="4"/>
      <c r="FW79" s="4"/>
      <c r="FX79" s="4"/>
      <c r="FY79" s="4"/>
      <c r="FZ79" s="4"/>
      <c r="GA79" s="4"/>
      <c r="GB79" s="4"/>
      <c r="GC79" s="4"/>
      <c r="GD79" s="4"/>
      <c r="GE79" s="4"/>
      <c r="GF79" s="4"/>
      <c r="GG79" s="4"/>
      <c r="GH79" s="4"/>
      <c r="GI79" s="4"/>
      <c r="GJ79" s="4"/>
      <c r="GK79" s="4"/>
      <c r="GL79" s="4"/>
      <c r="GM79" s="4"/>
      <c r="GN79" s="4"/>
      <c r="GO79" s="4"/>
      <c r="GP79" s="4"/>
      <c r="GQ79" s="4"/>
      <c r="GR79" s="4"/>
      <c r="GS79" s="4"/>
      <c r="GT79" s="4"/>
      <c r="GU79" s="4"/>
      <c r="GV79" s="4"/>
      <c r="GW79" s="4"/>
      <c r="GX79" s="4"/>
      <c r="GY79" s="4"/>
      <c r="GZ79" s="4"/>
      <c r="HA79" s="4"/>
      <c r="HB79" s="4"/>
      <c r="HC79" s="4"/>
      <c r="HD79" s="4"/>
      <c r="HE79" s="4"/>
      <c r="HF79" s="4"/>
      <c r="HG79" s="4"/>
      <c r="HH79" s="4"/>
      <c r="HI79" s="4"/>
      <c r="HJ79" s="4"/>
      <c r="HK79" s="4"/>
      <c r="HL79" s="4"/>
      <c r="HM79" s="4"/>
      <c r="HN79" s="4"/>
      <c r="HO79" s="4"/>
      <c r="HP79" s="4"/>
    </row>
    <row r="80" spans="1:8" ht="16.5" customHeight="1">
      <c r="A80" s="83" t="s">
        <v>130</v>
      </c>
      <c r="B80" s="86" t="s">
        <v>131</v>
      </c>
      <c r="C80" s="85">
        <v>0</v>
      </c>
      <c r="D80" s="85">
        <v>0</v>
      </c>
      <c r="E80" s="85">
        <v>0</v>
      </c>
      <c r="F80" s="63">
        <v>0</v>
      </c>
      <c r="G80" s="63">
        <v>0</v>
      </c>
      <c r="H80" s="7"/>
    </row>
    <row r="81" spans="1:8" ht="16.5" customHeight="1">
      <c r="A81" s="97"/>
      <c r="B81" s="84" t="s">
        <v>132</v>
      </c>
      <c r="C81" s="85">
        <v>0</v>
      </c>
      <c r="D81" s="85">
        <v>0</v>
      </c>
      <c r="E81" s="85">
        <v>0</v>
      </c>
      <c r="F81" s="63">
        <v>0</v>
      </c>
      <c r="G81" s="63">
        <v>0</v>
      </c>
      <c r="H81" s="7"/>
    </row>
    <row r="82" spans="1:224" ht="16.5" customHeight="1">
      <c r="A82" s="83" t="s">
        <v>35</v>
      </c>
      <c r="B82" s="86" t="s">
        <v>133</v>
      </c>
      <c r="C82" s="85">
        <v>0</v>
      </c>
      <c r="D82" s="85">
        <v>0</v>
      </c>
      <c r="E82" s="85">
        <v>0</v>
      </c>
      <c r="F82" s="63">
        <v>0</v>
      </c>
      <c r="G82" s="63">
        <v>0</v>
      </c>
      <c r="H82" s="7"/>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c r="BD82" s="10"/>
      <c r="BE82" s="10"/>
      <c r="BF82" s="10"/>
      <c r="BG82" s="10"/>
      <c r="BH82" s="10"/>
      <c r="BI82" s="10"/>
      <c r="BJ82" s="10"/>
      <c r="BK82" s="10"/>
      <c r="BL82" s="10"/>
      <c r="BM82" s="10"/>
      <c r="BN82" s="10"/>
      <c r="BO82" s="10"/>
      <c r="BP82" s="10"/>
      <c r="BQ82" s="10"/>
      <c r="BR82" s="10"/>
      <c r="BS82" s="10"/>
      <c r="BT82" s="10"/>
      <c r="BU82" s="10"/>
      <c r="BV82" s="10"/>
      <c r="BW82" s="10"/>
      <c r="BX82" s="10"/>
      <c r="BY82" s="10"/>
      <c r="BZ82" s="10"/>
      <c r="CA82" s="10"/>
      <c r="CB82" s="10"/>
      <c r="CC82" s="10"/>
      <c r="CD82" s="10"/>
      <c r="CE82" s="10"/>
      <c r="CF82" s="10"/>
      <c r="CG82" s="10"/>
      <c r="CH82" s="10"/>
      <c r="CI82" s="10"/>
      <c r="CJ82" s="10"/>
      <c r="CK82" s="10"/>
      <c r="CL82" s="10"/>
      <c r="CM82" s="10"/>
      <c r="CN82" s="10"/>
      <c r="CO82" s="10"/>
      <c r="CP82" s="10"/>
      <c r="CQ82" s="10"/>
      <c r="CR82" s="10"/>
      <c r="CS82" s="10"/>
      <c r="CT82" s="10"/>
      <c r="CU82" s="10"/>
      <c r="CV82" s="10"/>
      <c r="CW82" s="10"/>
      <c r="CX82" s="10"/>
      <c r="CY82" s="10"/>
      <c r="CZ82" s="10"/>
      <c r="DA82" s="10"/>
      <c r="DB82" s="10"/>
      <c r="DC82" s="10"/>
      <c r="DD82" s="10"/>
      <c r="DE82" s="10"/>
      <c r="DF82" s="10"/>
      <c r="DG82" s="10"/>
      <c r="DH82" s="10"/>
      <c r="DI82" s="10"/>
      <c r="DJ82" s="10"/>
      <c r="DK82" s="10"/>
      <c r="DL82" s="10"/>
      <c r="DM82" s="10"/>
      <c r="DN82" s="10"/>
      <c r="DO82" s="10"/>
      <c r="DP82" s="10"/>
      <c r="DQ82" s="10"/>
      <c r="DR82" s="10"/>
      <c r="DS82" s="10"/>
      <c r="DT82" s="10"/>
      <c r="DU82" s="10"/>
      <c r="DV82" s="10"/>
      <c r="DW82" s="10"/>
      <c r="DX82" s="10"/>
      <c r="DY82" s="10"/>
      <c r="DZ82" s="10"/>
      <c r="EA82" s="10"/>
      <c r="EB82" s="10"/>
      <c r="EC82" s="10"/>
      <c r="ED82" s="10"/>
      <c r="EE82" s="10"/>
      <c r="EF82" s="10"/>
      <c r="EG82" s="10"/>
      <c r="EH82" s="10"/>
      <c r="EI82" s="10"/>
      <c r="EJ82" s="10"/>
      <c r="EK82" s="10"/>
      <c r="EL82" s="10"/>
      <c r="EM82" s="10"/>
      <c r="EN82" s="10"/>
      <c r="EO82" s="10"/>
      <c r="EP82" s="10"/>
      <c r="EQ82" s="10"/>
      <c r="ER82" s="10"/>
      <c r="ES82" s="10"/>
      <c r="ET82" s="10"/>
      <c r="EU82" s="10"/>
      <c r="EV82" s="10"/>
      <c r="EW82" s="10"/>
      <c r="EX82" s="10"/>
      <c r="EY82" s="10"/>
      <c r="EZ82" s="10"/>
      <c r="FA82" s="10"/>
      <c r="FB82" s="10"/>
      <c r="FC82" s="10"/>
      <c r="FD82" s="10"/>
      <c r="FE82" s="10"/>
      <c r="FF82" s="10"/>
      <c r="FG82" s="10"/>
      <c r="FH82" s="10"/>
      <c r="FI82" s="10"/>
      <c r="FJ82" s="10"/>
      <c r="FK82" s="10"/>
      <c r="FL82" s="10"/>
      <c r="FM82" s="10"/>
      <c r="FN82" s="10"/>
      <c r="FO82" s="10"/>
      <c r="FP82" s="10"/>
      <c r="FQ82" s="10"/>
      <c r="FR82" s="10"/>
      <c r="FS82" s="10"/>
      <c r="FT82" s="10"/>
      <c r="FU82" s="10"/>
      <c r="FV82" s="10"/>
      <c r="FW82" s="10"/>
      <c r="FX82" s="10"/>
      <c r="FY82" s="10"/>
      <c r="FZ82" s="10"/>
      <c r="GA82" s="10"/>
      <c r="GB82" s="10"/>
      <c r="GC82" s="10"/>
      <c r="GD82" s="10"/>
      <c r="GE82" s="10"/>
      <c r="GF82" s="10"/>
      <c r="GG82" s="10"/>
      <c r="GH82" s="10"/>
      <c r="GI82" s="10"/>
      <c r="GJ82" s="10"/>
      <c r="GK82" s="10"/>
      <c r="GL82" s="10"/>
      <c r="GM82" s="10"/>
      <c r="GN82" s="10"/>
      <c r="GO82" s="10"/>
      <c r="GP82" s="10"/>
      <c r="GQ82" s="10"/>
      <c r="GR82" s="10"/>
      <c r="GS82" s="10"/>
      <c r="GT82" s="10"/>
      <c r="GU82" s="10"/>
      <c r="GV82" s="10"/>
      <c r="GW82" s="10"/>
      <c r="GX82" s="10"/>
      <c r="GY82" s="10"/>
      <c r="GZ82" s="10"/>
      <c r="HA82" s="10"/>
      <c r="HB82" s="10"/>
      <c r="HC82" s="10"/>
      <c r="HD82" s="10"/>
      <c r="HE82" s="10"/>
      <c r="HF82" s="10"/>
      <c r="HG82" s="10"/>
      <c r="HH82" s="10"/>
      <c r="HI82" s="10"/>
      <c r="HJ82" s="10"/>
      <c r="HK82" s="10"/>
      <c r="HL82" s="10"/>
      <c r="HM82" s="10"/>
      <c r="HN82" s="10"/>
      <c r="HO82" s="10"/>
      <c r="HP82" s="10"/>
    </row>
    <row r="83" spans="1:224" ht="16.5" customHeight="1">
      <c r="A83" s="83" t="s">
        <v>134</v>
      </c>
      <c r="B83" s="86" t="s">
        <v>135</v>
      </c>
      <c r="C83" s="79">
        <f>+C41-C85+C23+C74+C166+C71</f>
        <v>87733230</v>
      </c>
      <c r="D83" s="79">
        <f>+D41-D85+D23+D74+D166+D71</f>
        <v>87733230</v>
      </c>
      <c r="E83" s="79">
        <f>+E41-E85+E23+E74+E166+E71</f>
        <v>84272260</v>
      </c>
      <c r="F83" s="79">
        <f>+F41-F85+F23+F74+F166+F71</f>
        <v>84193916</v>
      </c>
      <c r="G83" s="79">
        <f>+G41-G85+G23+G74+G166+G71</f>
        <v>17550228</v>
      </c>
      <c r="H83" s="7"/>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c r="DB83" s="10"/>
      <c r="DC83" s="10"/>
      <c r="DD83" s="10"/>
      <c r="DE83" s="10"/>
      <c r="DF83" s="10"/>
      <c r="DG83" s="10"/>
      <c r="DH83" s="10"/>
      <c r="DI83" s="10"/>
      <c r="DJ83" s="10"/>
      <c r="DK83" s="10"/>
      <c r="DL83" s="10"/>
      <c r="DM83" s="10"/>
      <c r="DN83" s="10"/>
      <c r="DO83" s="10"/>
      <c r="DP83" s="10"/>
      <c r="DQ83" s="10"/>
      <c r="DR83" s="10"/>
      <c r="DS83" s="10"/>
      <c r="DT83" s="10"/>
      <c r="DU83" s="10"/>
      <c r="DV83" s="10"/>
      <c r="DW83" s="10"/>
      <c r="DX83" s="10"/>
      <c r="DY83" s="10"/>
      <c r="DZ83" s="10"/>
      <c r="EA83" s="10"/>
      <c r="EB83" s="10"/>
      <c r="EC83" s="10"/>
      <c r="ED83" s="10"/>
      <c r="EE83" s="10"/>
      <c r="EF83" s="10"/>
      <c r="EG83" s="10"/>
      <c r="EH83" s="10"/>
      <c r="EI83" s="10"/>
      <c r="EJ83" s="10"/>
      <c r="EK83" s="10"/>
      <c r="EL83" s="10"/>
      <c r="EM83" s="10"/>
      <c r="EN83" s="10"/>
      <c r="EO83" s="10"/>
      <c r="EP83" s="10"/>
      <c r="EQ83" s="10"/>
      <c r="ER83" s="10"/>
      <c r="ES83" s="10"/>
      <c r="ET83" s="10"/>
      <c r="EU83" s="10"/>
      <c r="EV83" s="10"/>
      <c r="EW83" s="10"/>
      <c r="EX83" s="10"/>
      <c r="EY83" s="10"/>
      <c r="EZ83" s="10"/>
      <c r="FA83" s="10"/>
      <c r="FB83" s="10"/>
      <c r="FC83" s="10"/>
      <c r="FD83" s="10"/>
      <c r="FE83" s="10"/>
      <c r="FF83" s="10"/>
      <c r="FG83" s="10"/>
      <c r="FH83" s="10"/>
      <c r="FI83" s="10"/>
      <c r="FJ83" s="10"/>
      <c r="FK83" s="10"/>
      <c r="FL83" s="10"/>
      <c r="FM83" s="10"/>
      <c r="FN83" s="10"/>
      <c r="FO83" s="10"/>
      <c r="FP83" s="10"/>
      <c r="FQ83" s="10"/>
      <c r="FR83" s="10"/>
      <c r="FS83" s="10"/>
      <c r="FT83" s="10"/>
      <c r="FU83" s="10"/>
      <c r="FV83" s="10"/>
      <c r="FW83" s="10"/>
      <c r="FX83" s="10"/>
      <c r="FY83" s="10"/>
      <c r="FZ83" s="10"/>
      <c r="GA83" s="10"/>
      <c r="GB83" s="10"/>
      <c r="GC83" s="10"/>
      <c r="GD83" s="10"/>
      <c r="GE83" s="10"/>
      <c r="GF83" s="10"/>
      <c r="GG83" s="10"/>
      <c r="GH83" s="10"/>
      <c r="GI83" s="10"/>
      <c r="GJ83" s="10"/>
      <c r="GK83" s="10"/>
      <c r="GL83" s="10"/>
      <c r="GM83" s="10"/>
      <c r="GN83" s="10"/>
      <c r="GO83" s="10"/>
      <c r="GP83" s="10"/>
      <c r="GQ83" s="10"/>
      <c r="GR83" s="10"/>
      <c r="GS83" s="10"/>
      <c r="GT83" s="10"/>
      <c r="GU83" s="10"/>
      <c r="GV83" s="10"/>
      <c r="GW83" s="10"/>
      <c r="GX83" s="10"/>
      <c r="GY83" s="10"/>
      <c r="GZ83" s="10"/>
      <c r="HA83" s="10"/>
      <c r="HB83" s="10"/>
      <c r="HC83" s="10"/>
      <c r="HD83" s="10"/>
      <c r="HE83" s="10"/>
      <c r="HF83" s="10"/>
      <c r="HG83" s="10"/>
      <c r="HH83" s="10"/>
      <c r="HI83" s="10"/>
      <c r="HJ83" s="10"/>
      <c r="HK83" s="10"/>
      <c r="HL83" s="10"/>
      <c r="HM83" s="10"/>
      <c r="HN83" s="10"/>
      <c r="HO83" s="10"/>
      <c r="HP83" s="10"/>
    </row>
    <row r="84" spans="1:224" ht="16.5" customHeight="1">
      <c r="A84" s="83"/>
      <c r="B84" s="86" t="s">
        <v>136</v>
      </c>
      <c r="C84" s="85">
        <v>0</v>
      </c>
      <c r="D84" s="85">
        <v>0</v>
      </c>
      <c r="E84" s="85">
        <v>0</v>
      </c>
      <c r="F84" s="85">
        <v>0</v>
      </c>
      <c r="G84" s="85">
        <v>0</v>
      </c>
      <c r="H84" s="7"/>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c r="DB84" s="10"/>
      <c r="DC84" s="10"/>
      <c r="DD84" s="10"/>
      <c r="DE84" s="10"/>
      <c r="DF84" s="10"/>
      <c r="DG84" s="10"/>
      <c r="DH84" s="10"/>
      <c r="DI84" s="10"/>
      <c r="DJ84" s="10"/>
      <c r="DK84" s="10"/>
      <c r="DL84" s="10"/>
      <c r="DM84" s="10"/>
      <c r="DN84" s="10"/>
      <c r="DO84" s="10"/>
      <c r="DP84" s="10"/>
      <c r="DQ84" s="10"/>
      <c r="DR84" s="10"/>
      <c r="DS84" s="10"/>
      <c r="DT84" s="10"/>
      <c r="DU84" s="10"/>
      <c r="DV84" s="10"/>
      <c r="DW84" s="10"/>
      <c r="DX84" s="10"/>
      <c r="DY84" s="10"/>
      <c r="DZ84" s="10"/>
      <c r="EA84" s="10"/>
      <c r="EB84" s="10"/>
      <c r="EC84" s="10"/>
      <c r="ED84" s="10"/>
      <c r="EE84" s="10"/>
      <c r="EF84" s="10"/>
      <c r="EG84" s="10"/>
      <c r="EH84" s="10"/>
      <c r="EI84" s="10"/>
      <c r="EJ84" s="10"/>
      <c r="EK84" s="10"/>
      <c r="EL84" s="10"/>
      <c r="EM84" s="10"/>
      <c r="EN84" s="10"/>
      <c r="EO84" s="10"/>
      <c r="EP84" s="10"/>
      <c r="EQ84" s="10"/>
      <c r="ER84" s="10"/>
      <c r="ES84" s="10"/>
      <c r="ET84" s="10"/>
      <c r="EU84" s="10"/>
      <c r="EV84" s="10"/>
      <c r="EW84" s="10"/>
      <c r="EX84" s="10"/>
      <c r="EY84" s="10"/>
      <c r="EZ84" s="10"/>
      <c r="FA84" s="10"/>
      <c r="FB84" s="10"/>
      <c r="FC84" s="10"/>
      <c r="FD84" s="10"/>
      <c r="FE84" s="10"/>
      <c r="FF84" s="10"/>
      <c r="FG84" s="10"/>
      <c r="FH84" s="10"/>
      <c r="FI84" s="10"/>
      <c r="FJ84" s="10"/>
      <c r="FK84" s="10"/>
      <c r="FL84" s="10"/>
      <c r="FM84" s="10"/>
      <c r="FN84" s="10"/>
      <c r="FO84" s="10"/>
      <c r="FP84" s="10"/>
      <c r="FQ84" s="10"/>
      <c r="FR84" s="10"/>
      <c r="FS84" s="10"/>
      <c r="FT84" s="10"/>
      <c r="FU84" s="10"/>
      <c r="FV84" s="10"/>
      <c r="FW84" s="10"/>
      <c r="FX84" s="10"/>
      <c r="FY84" s="10"/>
      <c r="FZ84" s="10"/>
      <c r="GA84" s="10"/>
      <c r="GB84" s="10"/>
      <c r="GC84" s="10"/>
      <c r="GD84" s="10"/>
      <c r="GE84" s="10"/>
      <c r="GF84" s="10"/>
      <c r="GG84" s="10"/>
      <c r="GH84" s="10"/>
      <c r="GI84" s="10"/>
      <c r="GJ84" s="10"/>
      <c r="GK84" s="10"/>
      <c r="GL84" s="10"/>
      <c r="GM84" s="10"/>
      <c r="GN84" s="10"/>
      <c r="GO84" s="10"/>
      <c r="GP84" s="10"/>
      <c r="GQ84" s="10"/>
      <c r="GR84" s="10"/>
      <c r="GS84" s="10"/>
      <c r="GT84" s="10"/>
      <c r="GU84" s="10"/>
      <c r="GV84" s="10"/>
      <c r="GW84" s="10"/>
      <c r="GX84" s="10"/>
      <c r="GY84" s="10"/>
      <c r="GZ84" s="10"/>
      <c r="HA84" s="10"/>
      <c r="HB84" s="10"/>
      <c r="HC84" s="10"/>
      <c r="HD84" s="10"/>
      <c r="HE84" s="10"/>
      <c r="HF84" s="10"/>
      <c r="HG84" s="10"/>
      <c r="HH84" s="10"/>
      <c r="HI84" s="10"/>
      <c r="HJ84" s="10"/>
      <c r="HK84" s="10"/>
      <c r="HL84" s="10"/>
      <c r="HM84" s="10"/>
      <c r="HN84" s="10"/>
      <c r="HO84" s="10"/>
      <c r="HP84" s="10"/>
    </row>
    <row r="85" spans="1:224" ht="16.5" customHeight="1">
      <c r="A85" s="83"/>
      <c r="B85" s="80" t="s">
        <v>137</v>
      </c>
      <c r="C85" s="98">
        <f>+C86+C127+C148+C150+C161+C163</f>
        <v>403734840</v>
      </c>
      <c r="D85" s="98">
        <f>+D86+D127+D148+D150+D161+D163</f>
        <v>396593180</v>
      </c>
      <c r="E85" s="98">
        <f>+E86+E127+E148+E150+E161+E163</f>
        <v>243431680</v>
      </c>
      <c r="F85" s="98">
        <f>+F86+F127+F148+F150+F161+F163</f>
        <v>243375786</v>
      </c>
      <c r="G85" s="98">
        <f>+G86+G127+G148+G150+G161+G163</f>
        <v>42216434</v>
      </c>
      <c r="H85" s="7"/>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c r="DB85" s="10"/>
      <c r="DC85" s="10"/>
      <c r="DD85" s="10"/>
      <c r="DE85" s="10"/>
      <c r="DF85" s="10"/>
      <c r="DG85" s="10"/>
      <c r="DH85" s="10"/>
      <c r="DI85" s="10"/>
      <c r="DJ85" s="10"/>
      <c r="DK85" s="10"/>
      <c r="DL85" s="10"/>
      <c r="DM85" s="10"/>
      <c r="DN85" s="10"/>
      <c r="DO85" s="10"/>
      <c r="DP85" s="10"/>
      <c r="DQ85" s="10"/>
      <c r="DR85" s="10"/>
      <c r="DS85" s="10"/>
      <c r="DT85" s="10"/>
      <c r="DU85" s="10"/>
      <c r="DV85" s="10"/>
      <c r="DW85" s="10"/>
      <c r="DX85" s="10"/>
      <c r="DY85" s="10"/>
      <c r="DZ85" s="10"/>
      <c r="EA85" s="10"/>
      <c r="EB85" s="10"/>
      <c r="EC85" s="10"/>
      <c r="ED85" s="10"/>
      <c r="EE85" s="10"/>
      <c r="EF85" s="10"/>
      <c r="EG85" s="10"/>
      <c r="EH85" s="10"/>
      <c r="EI85" s="10"/>
      <c r="EJ85" s="10"/>
      <c r="EK85" s="10"/>
      <c r="EL85" s="10"/>
      <c r="EM85" s="10"/>
      <c r="EN85" s="10"/>
      <c r="EO85" s="10"/>
      <c r="EP85" s="10"/>
      <c r="EQ85" s="10"/>
      <c r="ER85" s="10"/>
      <c r="ES85" s="10"/>
      <c r="ET85" s="10"/>
      <c r="EU85" s="10"/>
      <c r="EV85" s="10"/>
      <c r="EW85" s="10"/>
      <c r="EX85" s="10"/>
      <c r="EY85" s="10"/>
      <c r="EZ85" s="10"/>
      <c r="FA85" s="10"/>
      <c r="FB85" s="10"/>
      <c r="FC85" s="10"/>
      <c r="FD85" s="10"/>
      <c r="FE85" s="10"/>
      <c r="FF85" s="10"/>
      <c r="FG85" s="10"/>
      <c r="FH85" s="10"/>
      <c r="FI85" s="10"/>
      <c r="FJ85" s="10"/>
      <c r="FK85" s="10"/>
      <c r="FL85" s="10"/>
      <c r="FM85" s="10"/>
      <c r="FN85" s="10"/>
      <c r="FO85" s="10"/>
      <c r="FP85" s="10"/>
      <c r="FQ85" s="10"/>
      <c r="FR85" s="10"/>
      <c r="FS85" s="10"/>
      <c r="FT85" s="10"/>
      <c r="FU85" s="10"/>
      <c r="FV85" s="10"/>
      <c r="FW85" s="10"/>
      <c r="FX85" s="10"/>
      <c r="FY85" s="10"/>
      <c r="FZ85" s="10"/>
      <c r="GA85" s="10"/>
      <c r="GB85" s="10"/>
      <c r="GC85" s="10"/>
      <c r="GD85" s="10"/>
      <c r="GE85" s="10"/>
      <c r="GF85" s="10"/>
      <c r="GG85" s="10"/>
      <c r="GH85" s="10"/>
      <c r="GI85" s="10"/>
      <c r="GJ85" s="10"/>
      <c r="GK85" s="10"/>
      <c r="GL85" s="10"/>
      <c r="GM85" s="10"/>
      <c r="GN85" s="10"/>
      <c r="GO85" s="10"/>
      <c r="GP85" s="10"/>
      <c r="GQ85" s="10"/>
      <c r="GR85" s="10"/>
      <c r="GS85" s="10"/>
      <c r="GT85" s="10"/>
      <c r="GU85" s="10"/>
      <c r="GV85" s="10"/>
      <c r="GW85" s="10"/>
      <c r="GX85" s="10"/>
      <c r="GY85" s="10"/>
      <c r="GZ85" s="10"/>
      <c r="HA85" s="10"/>
      <c r="HB85" s="10"/>
      <c r="HC85" s="10"/>
      <c r="HD85" s="10"/>
      <c r="HE85" s="10"/>
      <c r="HF85" s="10"/>
      <c r="HG85" s="10"/>
      <c r="HH85" s="10"/>
      <c r="HI85" s="10"/>
      <c r="HJ85" s="10"/>
      <c r="HK85" s="10"/>
      <c r="HL85" s="10"/>
      <c r="HM85" s="10"/>
      <c r="HN85" s="10"/>
      <c r="HO85" s="10"/>
      <c r="HP85" s="10"/>
    </row>
    <row r="86" spans="1:8" s="10" customFormat="1" ht="16.5" customHeight="1">
      <c r="A86" s="77" t="s">
        <v>138</v>
      </c>
      <c r="B86" s="80" t="s">
        <v>139</v>
      </c>
      <c r="C86" s="81">
        <f>+C87+C94+C107+C123+C125</f>
        <v>148505520</v>
      </c>
      <c r="D86" s="81">
        <f>+D87+D94+D107+D123+D125</f>
        <v>142330410</v>
      </c>
      <c r="E86" s="81">
        <f>+E87+E94+E107+E123+E125</f>
        <v>100233620</v>
      </c>
      <c r="F86" s="81">
        <f>+F87+F94+F107+F123+F125</f>
        <v>100208173</v>
      </c>
      <c r="G86" s="81">
        <f>+G87+G94+G107+G123+G125</f>
        <v>17384315</v>
      </c>
      <c r="H86" s="7"/>
    </row>
    <row r="87" spans="1:8" s="10" customFormat="1" ht="16.5" customHeight="1">
      <c r="A87" s="83" t="s">
        <v>140</v>
      </c>
      <c r="B87" s="80" t="s">
        <v>141</v>
      </c>
      <c r="C87" s="79">
        <f>+C88+C91+C92+C89+C90</f>
        <v>64926000</v>
      </c>
      <c r="D87" s="79">
        <f>+D88+D91+D92+D89+D90</f>
        <v>57615000</v>
      </c>
      <c r="E87" s="79">
        <f>+E88+E91+E92+E89+E90</f>
        <v>45050080</v>
      </c>
      <c r="F87" s="79">
        <f>+F88+F91+F92+F89+F90</f>
        <v>45025188</v>
      </c>
      <c r="G87" s="79">
        <f>+G88+G91+G92+G89+G90</f>
        <v>7945585</v>
      </c>
      <c r="H87" s="7"/>
    </row>
    <row r="88" spans="1:8" s="10" customFormat="1" ht="16.5" customHeight="1">
      <c r="A88" s="83"/>
      <c r="B88" s="84" t="s">
        <v>142</v>
      </c>
      <c r="C88" s="85">
        <v>62215000</v>
      </c>
      <c r="D88" s="85">
        <v>54920000</v>
      </c>
      <c r="E88" s="85">
        <v>43854710</v>
      </c>
      <c r="F88" s="63">
        <v>43854552</v>
      </c>
      <c r="G88" s="63">
        <v>7738082</v>
      </c>
      <c r="H88" s="7"/>
    </row>
    <row r="89" spans="1:8" s="10" customFormat="1" ht="16.5" customHeight="1">
      <c r="A89" s="83"/>
      <c r="B89" s="84" t="s">
        <v>143</v>
      </c>
      <c r="C89" s="85">
        <v>0</v>
      </c>
      <c r="D89" s="85">
        <v>0</v>
      </c>
      <c r="E89" s="85">
        <v>0</v>
      </c>
      <c r="F89" s="63">
        <v>0</v>
      </c>
      <c r="G89" s="63">
        <v>0</v>
      </c>
      <c r="H89" s="7"/>
    </row>
    <row r="90" spans="1:224" s="10" customFormat="1" ht="16.5" customHeight="1">
      <c r="A90" s="83"/>
      <c r="B90" s="84" t="s">
        <v>144</v>
      </c>
      <c r="C90" s="85">
        <v>858000</v>
      </c>
      <c r="D90" s="85">
        <v>867000</v>
      </c>
      <c r="E90" s="85">
        <v>95000</v>
      </c>
      <c r="F90" s="63">
        <v>70266</v>
      </c>
      <c r="G90" s="63">
        <v>28239</v>
      </c>
      <c r="H90" s="7"/>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c r="BL90" s="4"/>
      <c r="BM90" s="4"/>
      <c r="BN90" s="4"/>
      <c r="BO90" s="4"/>
      <c r="BP90" s="4"/>
      <c r="BQ90" s="4"/>
      <c r="BR90" s="4"/>
      <c r="BS90" s="4"/>
      <c r="BT90" s="4"/>
      <c r="BU90" s="4"/>
      <c r="BV90" s="4"/>
      <c r="BW90" s="4"/>
      <c r="BX90" s="4"/>
      <c r="BY90" s="4"/>
      <c r="BZ90" s="4"/>
      <c r="CA90" s="4"/>
      <c r="CB90" s="4"/>
      <c r="CC90" s="4"/>
      <c r="CD90" s="4"/>
      <c r="CE90" s="4"/>
      <c r="CF90" s="4"/>
      <c r="CG90" s="4"/>
      <c r="CH90" s="4"/>
      <c r="CI90" s="4"/>
      <c r="CJ90" s="4"/>
      <c r="CK90" s="4"/>
      <c r="CL90" s="4"/>
      <c r="CM90" s="4"/>
      <c r="CN90" s="4"/>
      <c r="CO90" s="4"/>
      <c r="CP90" s="4"/>
      <c r="CQ90" s="4"/>
      <c r="CR90" s="4"/>
      <c r="CS90" s="4"/>
      <c r="CT90" s="4"/>
      <c r="CU90" s="4"/>
      <c r="CV90" s="4"/>
      <c r="CW90" s="4"/>
      <c r="CX90" s="4"/>
      <c r="CY90" s="4"/>
      <c r="CZ90" s="4"/>
      <c r="DA90" s="4"/>
      <c r="DB90" s="4"/>
      <c r="DC90" s="4"/>
      <c r="DD90" s="4"/>
      <c r="DE90" s="4"/>
      <c r="DF90" s="4"/>
      <c r="DG90" s="4"/>
      <c r="DH90" s="4"/>
      <c r="DI90" s="4"/>
      <c r="DJ90" s="4"/>
      <c r="DK90" s="4"/>
      <c r="DL90" s="4"/>
      <c r="DM90" s="4"/>
      <c r="DN90" s="4"/>
      <c r="DO90" s="4"/>
      <c r="DP90" s="4"/>
      <c r="DQ90" s="4"/>
      <c r="DR90" s="4"/>
      <c r="DS90" s="4"/>
      <c r="DT90" s="4"/>
      <c r="DU90" s="4"/>
      <c r="DV90" s="4"/>
      <c r="DW90" s="4"/>
      <c r="DX90" s="4"/>
      <c r="DY90" s="4"/>
      <c r="DZ90" s="4"/>
      <c r="EA90" s="4"/>
      <c r="EB90" s="4"/>
      <c r="EC90" s="4"/>
      <c r="ED90" s="4"/>
      <c r="EE90" s="4"/>
      <c r="EF90" s="4"/>
      <c r="EG90" s="4"/>
      <c r="EH90" s="4"/>
      <c r="EI90" s="4"/>
      <c r="EJ90" s="4"/>
      <c r="EK90" s="4"/>
      <c r="EL90" s="4"/>
      <c r="EM90" s="4"/>
      <c r="EN90" s="4"/>
      <c r="EO90" s="4"/>
      <c r="EP90" s="4"/>
      <c r="EQ90" s="4"/>
      <c r="ER90" s="4"/>
      <c r="ES90" s="4"/>
      <c r="ET90" s="4"/>
      <c r="EU90" s="4"/>
      <c r="EV90" s="4"/>
      <c r="EW90" s="4"/>
      <c r="EX90" s="4"/>
      <c r="EY90" s="4"/>
      <c r="EZ90" s="4"/>
      <c r="FA90" s="4"/>
      <c r="FB90" s="4"/>
      <c r="FC90" s="4"/>
      <c r="FD90" s="4"/>
      <c r="FE90" s="4"/>
      <c r="FF90" s="4"/>
      <c r="FG90" s="4"/>
      <c r="FH90" s="4"/>
      <c r="FI90" s="4"/>
      <c r="FJ90" s="4"/>
      <c r="FK90" s="4"/>
      <c r="FL90" s="4"/>
      <c r="FM90" s="4"/>
      <c r="FN90" s="4"/>
      <c r="FO90" s="4"/>
      <c r="FP90" s="4"/>
      <c r="FQ90" s="4"/>
      <c r="FR90" s="4"/>
      <c r="FS90" s="4"/>
      <c r="FT90" s="4"/>
      <c r="FU90" s="4"/>
      <c r="FV90" s="4"/>
      <c r="FW90" s="4"/>
      <c r="FX90" s="4"/>
      <c r="FY90" s="4"/>
      <c r="FZ90" s="4"/>
      <c r="GA90" s="4"/>
      <c r="GB90" s="4"/>
      <c r="GC90" s="4"/>
      <c r="GD90" s="4"/>
      <c r="GE90" s="4"/>
      <c r="GF90" s="4"/>
      <c r="GG90" s="4"/>
      <c r="GH90" s="4"/>
      <c r="GI90" s="4"/>
      <c r="GJ90" s="4"/>
      <c r="GK90" s="4"/>
      <c r="GL90" s="4"/>
      <c r="GM90" s="4"/>
      <c r="GN90" s="4"/>
      <c r="GO90" s="4"/>
      <c r="GP90" s="4"/>
      <c r="GQ90" s="4"/>
      <c r="GR90" s="4"/>
      <c r="GS90" s="4"/>
      <c r="GT90" s="4"/>
      <c r="GU90" s="4"/>
      <c r="GV90" s="4"/>
      <c r="GW90" s="4"/>
      <c r="GX90" s="4"/>
      <c r="GY90" s="4"/>
      <c r="GZ90" s="4"/>
      <c r="HA90" s="4"/>
      <c r="HB90" s="4"/>
      <c r="HC90" s="4"/>
      <c r="HD90" s="4"/>
      <c r="HE90" s="4"/>
      <c r="HF90" s="4"/>
      <c r="HG90" s="4"/>
      <c r="HH90" s="4"/>
      <c r="HI90" s="4"/>
      <c r="HJ90" s="4"/>
      <c r="HK90" s="4"/>
      <c r="HL90" s="4"/>
      <c r="HM90" s="4"/>
      <c r="HN90" s="4"/>
      <c r="HO90" s="4"/>
      <c r="HP90" s="4"/>
    </row>
    <row r="91" spans="1:224" s="10" customFormat="1" ht="16.5" customHeight="1">
      <c r="A91" s="83"/>
      <c r="B91" s="84" t="s">
        <v>145</v>
      </c>
      <c r="C91" s="85">
        <v>54000</v>
      </c>
      <c r="D91" s="85">
        <v>54000</v>
      </c>
      <c r="E91" s="85">
        <v>54000</v>
      </c>
      <c r="F91" s="63">
        <v>54000</v>
      </c>
      <c r="G91" s="63">
        <v>8000</v>
      </c>
      <c r="H91" s="7"/>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row>
    <row r="92" spans="1:224" s="10" customFormat="1" ht="16.5" customHeight="1">
      <c r="A92" s="83"/>
      <c r="B92" s="84" t="s">
        <v>146</v>
      </c>
      <c r="C92" s="85">
        <v>1799000</v>
      </c>
      <c r="D92" s="85">
        <v>1774000</v>
      </c>
      <c r="E92" s="85">
        <v>1046370</v>
      </c>
      <c r="F92" s="63">
        <v>1046370</v>
      </c>
      <c r="G92" s="63">
        <v>171264</v>
      </c>
      <c r="H92" s="7"/>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c r="BL92" s="4"/>
      <c r="BM92" s="4"/>
      <c r="BN92" s="4"/>
      <c r="BO92" s="4"/>
      <c r="BP92" s="4"/>
      <c r="BQ92" s="4"/>
      <c r="BR92" s="4"/>
      <c r="BS92" s="4"/>
      <c r="BT92" s="4"/>
      <c r="BU92" s="4"/>
      <c r="BV92" s="4"/>
      <c r="BW92" s="4"/>
      <c r="BX92" s="4"/>
      <c r="BY92" s="4"/>
      <c r="BZ92" s="4"/>
      <c r="CA92" s="4"/>
      <c r="CB92" s="4"/>
      <c r="CC92" s="4"/>
      <c r="CD92" s="4"/>
      <c r="CE92" s="4"/>
      <c r="CF92" s="4"/>
      <c r="CG92" s="4"/>
      <c r="CH92" s="4"/>
      <c r="CI92" s="4"/>
      <c r="CJ92" s="4"/>
      <c r="CK92" s="4"/>
      <c r="CL92" s="4"/>
      <c r="CM92" s="4"/>
      <c r="CN92" s="4"/>
      <c r="CO92" s="4"/>
      <c r="CP92" s="4"/>
      <c r="CQ92" s="4"/>
      <c r="CR92" s="4"/>
      <c r="CS92" s="4"/>
      <c r="CT92" s="4"/>
      <c r="CU92" s="4"/>
      <c r="CV92" s="4"/>
      <c r="CW92" s="4"/>
      <c r="CX92" s="4"/>
      <c r="CY92" s="4"/>
      <c r="CZ92" s="4"/>
      <c r="DA92" s="4"/>
      <c r="DB92" s="4"/>
      <c r="DC92" s="4"/>
      <c r="DD92" s="4"/>
      <c r="DE92" s="4"/>
      <c r="DF92" s="4"/>
      <c r="DG92" s="4"/>
      <c r="DH92" s="4"/>
      <c r="DI92" s="4"/>
      <c r="DJ92" s="4"/>
      <c r="DK92" s="4"/>
      <c r="DL92" s="4"/>
      <c r="DM92" s="4"/>
      <c r="DN92" s="4"/>
      <c r="DO92" s="4"/>
      <c r="DP92" s="4"/>
      <c r="DQ92" s="4"/>
      <c r="DR92" s="4"/>
      <c r="DS92" s="4"/>
      <c r="DT92" s="4"/>
      <c r="DU92" s="4"/>
      <c r="DV92" s="4"/>
      <c r="DW92" s="4"/>
      <c r="DX92" s="4"/>
      <c r="DY92" s="4"/>
      <c r="DZ92" s="4"/>
      <c r="EA92" s="4"/>
      <c r="EB92" s="4"/>
      <c r="EC92" s="4"/>
      <c r="ED92" s="4"/>
      <c r="EE92" s="4"/>
      <c r="EF92" s="4"/>
      <c r="EG92" s="4"/>
      <c r="EH92" s="4"/>
      <c r="EI92" s="4"/>
      <c r="EJ92" s="4"/>
      <c r="EK92" s="4"/>
      <c r="EL92" s="4"/>
      <c r="EM92" s="4"/>
      <c r="EN92" s="4"/>
      <c r="EO92" s="4"/>
      <c r="EP92" s="4"/>
      <c r="EQ92" s="4"/>
      <c r="ER92" s="4"/>
      <c r="ES92" s="4"/>
      <c r="ET92" s="4"/>
      <c r="EU92" s="4"/>
      <c r="EV92" s="4"/>
      <c r="EW92" s="4"/>
      <c r="EX92" s="4"/>
      <c r="EY92" s="4"/>
      <c r="EZ92" s="4"/>
      <c r="FA92" s="4"/>
      <c r="FB92" s="4"/>
      <c r="FC92" s="4"/>
      <c r="FD92" s="4"/>
      <c r="FE92" s="4"/>
      <c r="FF92" s="4"/>
      <c r="FG92" s="4"/>
      <c r="FH92" s="4"/>
      <c r="FI92" s="4"/>
      <c r="FJ92" s="4"/>
      <c r="FK92" s="4"/>
      <c r="FL92" s="4"/>
      <c r="FM92" s="4"/>
      <c r="FN92" s="4"/>
      <c r="FO92" s="4"/>
      <c r="FP92" s="4"/>
      <c r="FQ92" s="4"/>
      <c r="FR92" s="4"/>
      <c r="FS92" s="4"/>
      <c r="FT92" s="4"/>
      <c r="FU92" s="4"/>
      <c r="FV92" s="4"/>
      <c r="FW92" s="4"/>
      <c r="FX92" s="4"/>
      <c r="FY92" s="4"/>
      <c r="FZ92" s="4"/>
      <c r="GA92" s="4"/>
      <c r="GB92" s="4"/>
      <c r="GC92" s="4"/>
      <c r="GD92" s="4"/>
      <c r="GE92" s="4"/>
      <c r="GF92" s="4"/>
      <c r="GG92" s="4"/>
      <c r="GH92" s="4"/>
      <c r="GI92" s="4"/>
      <c r="GJ92" s="4"/>
      <c r="GK92" s="4"/>
      <c r="GL92" s="4"/>
      <c r="GM92" s="4"/>
      <c r="GN92" s="4"/>
      <c r="GO92" s="4"/>
      <c r="GP92" s="4"/>
      <c r="GQ92" s="4"/>
      <c r="GR92" s="4"/>
      <c r="GS92" s="4"/>
      <c r="GT92" s="4"/>
      <c r="GU92" s="4"/>
      <c r="GV92" s="4"/>
      <c r="GW92" s="4"/>
      <c r="GX92" s="4"/>
      <c r="GY92" s="4"/>
      <c r="GZ92" s="4"/>
      <c r="HA92" s="4"/>
      <c r="HB92" s="4"/>
      <c r="HC92" s="4"/>
      <c r="HD92" s="4"/>
      <c r="HE92" s="4"/>
      <c r="HF92" s="4"/>
      <c r="HG92" s="4"/>
      <c r="HH92" s="4"/>
      <c r="HI92" s="4"/>
      <c r="HJ92" s="4"/>
      <c r="HK92" s="4"/>
      <c r="HL92" s="4"/>
      <c r="HM92" s="4"/>
      <c r="HN92" s="4"/>
      <c r="HO92" s="4"/>
      <c r="HP92" s="4"/>
    </row>
    <row r="93" spans="1:8" ht="15">
      <c r="A93" s="83"/>
      <c r="B93" s="86" t="s">
        <v>136</v>
      </c>
      <c r="C93" s="85">
        <v>0</v>
      </c>
      <c r="D93" s="85">
        <v>0</v>
      </c>
      <c r="E93" s="85">
        <v>0</v>
      </c>
      <c r="F93" s="63">
        <v>-14135</v>
      </c>
      <c r="G93" s="63">
        <v>-523</v>
      </c>
      <c r="H93" s="7"/>
    </row>
    <row r="94" spans="1:224" ht="27">
      <c r="A94" s="83" t="s">
        <v>147</v>
      </c>
      <c r="B94" s="80" t="s">
        <v>148</v>
      </c>
      <c r="C94" s="87">
        <f>C95+C96+C97+C98+C99+C100+C102+C101+C103</f>
        <v>58897150</v>
      </c>
      <c r="D94" s="87">
        <f>D95+D96+D97+D98+D99+D100+D102+D101+D103</f>
        <v>60420020</v>
      </c>
      <c r="E94" s="87">
        <f>E95+E96+E97+E98+E99+E100+E102+E101+E103</f>
        <v>39443750</v>
      </c>
      <c r="F94" s="87">
        <f>F95+F96+F97+F98+F99+F100+F102+F101+F103</f>
        <v>39443297</v>
      </c>
      <c r="G94" s="87">
        <f>G95+G96+G97+G98+G99+G100+G102+G101+G103</f>
        <v>6788489</v>
      </c>
      <c r="H94" s="7"/>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c r="AN94" s="8"/>
      <c r="AO94" s="8"/>
      <c r="AP94" s="8"/>
      <c r="AQ94" s="8"/>
      <c r="AR94" s="8"/>
      <c r="AS94" s="8"/>
      <c r="AT94" s="8"/>
      <c r="AU94" s="8"/>
      <c r="AV94" s="8"/>
      <c r="AW94" s="8"/>
      <c r="AX94" s="8"/>
      <c r="AY94" s="8"/>
      <c r="AZ94" s="8"/>
      <c r="BA94" s="8"/>
      <c r="BB94" s="8"/>
      <c r="BC94" s="8"/>
      <c r="BD94" s="8"/>
      <c r="BE94" s="8"/>
      <c r="BF94" s="8"/>
      <c r="BG94" s="8"/>
      <c r="BH94" s="8"/>
      <c r="BI94" s="8"/>
      <c r="BJ94" s="8"/>
      <c r="BK94" s="8"/>
      <c r="BL94" s="8"/>
      <c r="BM94" s="8"/>
      <c r="BN94" s="8"/>
      <c r="BO94" s="8"/>
      <c r="BP94" s="8"/>
      <c r="BQ94" s="8"/>
      <c r="BR94" s="8"/>
      <c r="BS94" s="8"/>
      <c r="BT94" s="8"/>
      <c r="BU94" s="8"/>
      <c r="BV94" s="8"/>
      <c r="BW94" s="8"/>
      <c r="BX94" s="8"/>
      <c r="BY94" s="8"/>
      <c r="BZ94" s="8"/>
      <c r="CA94" s="8"/>
      <c r="CB94" s="8"/>
      <c r="CC94" s="8"/>
      <c r="CD94" s="8"/>
      <c r="CE94" s="8"/>
      <c r="CF94" s="8"/>
      <c r="CG94" s="8"/>
      <c r="CH94" s="8"/>
      <c r="CI94" s="8"/>
      <c r="CJ94" s="8"/>
      <c r="CK94" s="8"/>
      <c r="CL94" s="8"/>
      <c r="CM94" s="8"/>
      <c r="CN94" s="8"/>
      <c r="CO94" s="8"/>
      <c r="CP94" s="8"/>
      <c r="CQ94" s="8"/>
      <c r="CR94" s="8"/>
      <c r="CS94" s="8"/>
      <c r="CT94" s="8"/>
      <c r="CU94" s="8"/>
      <c r="CV94" s="8"/>
      <c r="CW94" s="8"/>
      <c r="CX94" s="8"/>
      <c r="CY94" s="8"/>
      <c r="CZ94" s="8"/>
      <c r="DA94" s="8"/>
      <c r="DB94" s="8"/>
      <c r="DC94" s="8"/>
      <c r="DD94" s="8"/>
      <c r="DE94" s="8"/>
      <c r="DF94" s="8"/>
      <c r="DG94" s="8"/>
      <c r="DH94" s="8"/>
      <c r="DI94" s="8"/>
      <c r="DJ94" s="8"/>
      <c r="DK94" s="8"/>
      <c r="DL94" s="8"/>
      <c r="DM94" s="8"/>
      <c r="DN94" s="8"/>
      <c r="DO94" s="8"/>
      <c r="DP94" s="8"/>
      <c r="DQ94" s="8"/>
      <c r="DR94" s="8"/>
      <c r="DS94" s="8"/>
      <c r="DT94" s="8"/>
      <c r="DU94" s="8"/>
      <c r="DV94" s="8"/>
      <c r="DW94" s="8"/>
      <c r="DX94" s="8"/>
      <c r="DY94" s="8"/>
      <c r="DZ94" s="8"/>
      <c r="EA94" s="8"/>
      <c r="EB94" s="8"/>
      <c r="EC94" s="8"/>
      <c r="ED94" s="8"/>
      <c r="EE94" s="8"/>
      <c r="EF94" s="8"/>
      <c r="EG94" s="8"/>
      <c r="EH94" s="8"/>
      <c r="EI94" s="8"/>
      <c r="EJ94" s="8"/>
      <c r="EK94" s="8"/>
      <c r="EL94" s="8"/>
      <c r="EM94" s="8"/>
      <c r="EN94" s="8"/>
      <c r="EO94" s="8"/>
      <c r="EP94" s="8"/>
      <c r="EQ94" s="8"/>
      <c r="ER94" s="8"/>
      <c r="ES94" s="8"/>
      <c r="ET94" s="8"/>
      <c r="EU94" s="8"/>
      <c r="EV94" s="8"/>
      <c r="EW94" s="8"/>
      <c r="EX94" s="8"/>
      <c r="EY94" s="8"/>
      <c r="EZ94" s="8"/>
      <c r="FA94" s="8"/>
      <c r="FB94" s="8"/>
      <c r="FC94" s="8"/>
      <c r="FD94" s="8"/>
      <c r="FE94" s="8"/>
      <c r="FF94" s="8"/>
      <c r="FG94" s="8"/>
      <c r="FH94" s="8"/>
      <c r="FI94" s="8"/>
      <c r="FJ94" s="8"/>
      <c r="FK94" s="8"/>
      <c r="FL94" s="8"/>
      <c r="FM94" s="8"/>
      <c r="FN94" s="8"/>
      <c r="FO94" s="8"/>
      <c r="FP94" s="8"/>
      <c r="FQ94" s="8"/>
      <c r="FR94" s="8"/>
      <c r="FS94" s="8"/>
      <c r="FT94" s="8"/>
      <c r="FU94" s="8"/>
      <c r="FV94" s="8"/>
      <c r="FW94" s="8"/>
      <c r="FX94" s="8"/>
      <c r="FY94" s="8"/>
      <c r="FZ94" s="8"/>
      <c r="GA94" s="8"/>
      <c r="GB94" s="8"/>
      <c r="GC94" s="8"/>
      <c r="GD94" s="8"/>
      <c r="GE94" s="8"/>
      <c r="GF94" s="8"/>
      <c r="GG94" s="8"/>
      <c r="GH94" s="8"/>
      <c r="GI94" s="8"/>
      <c r="GJ94" s="8"/>
      <c r="GK94" s="8"/>
      <c r="GL94" s="8"/>
      <c r="GM94" s="8"/>
      <c r="GN94" s="8"/>
      <c r="GO94" s="8"/>
      <c r="GP94" s="8"/>
      <c r="GQ94" s="8"/>
      <c r="GR94" s="8"/>
      <c r="GS94" s="8"/>
      <c r="GT94" s="8"/>
      <c r="GU94" s="8"/>
      <c r="GV94" s="8"/>
      <c r="GW94" s="8"/>
      <c r="GX94" s="8"/>
      <c r="GY94" s="8"/>
      <c r="GZ94" s="8"/>
      <c r="HA94" s="8"/>
      <c r="HB94" s="8"/>
      <c r="HC94" s="8"/>
      <c r="HD94" s="8"/>
      <c r="HE94" s="8"/>
      <c r="HF94" s="8"/>
      <c r="HG94" s="8"/>
      <c r="HH94" s="8"/>
      <c r="HI94" s="8"/>
      <c r="HJ94" s="8"/>
      <c r="HK94" s="8"/>
      <c r="HL94" s="8"/>
      <c r="HM94" s="8"/>
      <c r="HN94" s="8"/>
      <c r="HO94" s="8"/>
      <c r="HP94" s="8"/>
    </row>
    <row r="95" spans="1:8" ht="16.5" customHeight="1">
      <c r="A95" s="83"/>
      <c r="B95" s="84" t="s">
        <v>149</v>
      </c>
      <c r="C95" s="85">
        <v>3217640</v>
      </c>
      <c r="D95" s="85">
        <v>3855760</v>
      </c>
      <c r="E95" s="85">
        <v>2595160</v>
      </c>
      <c r="F95" s="63">
        <v>2595134</v>
      </c>
      <c r="G95" s="63">
        <v>334794</v>
      </c>
      <c r="H95" s="7"/>
    </row>
    <row r="96" spans="1:8" ht="15">
      <c r="A96" s="83"/>
      <c r="B96" s="84" t="s">
        <v>150</v>
      </c>
      <c r="C96" s="85">
        <v>0</v>
      </c>
      <c r="D96" s="85">
        <v>0</v>
      </c>
      <c r="E96" s="85">
        <v>0</v>
      </c>
      <c r="F96" s="63">
        <v>0</v>
      </c>
      <c r="G96" s="63">
        <v>0</v>
      </c>
      <c r="H96" s="7"/>
    </row>
    <row r="97" spans="1:224" s="8" customFormat="1" ht="16.5" customHeight="1">
      <c r="A97" s="83"/>
      <c r="B97" s="84" t="s">
        <v>151</v>
      </c>
      <c r="C97" s="85">
        <v>6138920</v>
      </c>
      <c r="D97" s="85">
        <v>3813260</v>
      </c>
      <c r="E97" s="85">
        <v>2085340</v>
      </c>
      <c r="F97" s="63">
        <v>2085313</v>
      </c>
      <c r="G97" s="63">
        <v>390824</v>
      </c>
      <c r="H97" s="7"/>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c r="BL97" s="4"/>
      <c r="BM97" s="4"/>
      <c r="BN97" s="4"/>
      <c r="BO97" s="4"/>
      <c r="BP97" s="4"/>
      <c r="BQ97" s="4"/>
      <c r="BR97" s="4"/>
      <c r="BS97" s="4"/>
      <c r="BT97" s="4"/>
      <c r="BU97" s="4"/>
      <c r="BV97" s="4"/>
      <c r="BW97" s="4"/>
      <c r="BX97" s="4"/>
      <c r="BY97" s="4"/>
      <c r="BZ97" s="4"/>
      <c r="CA97" s="4"/>
      <c r="CB97" s="4"/>
      <c r="CC97" s="4"/>
      <c r="CD97" s="4"/>
      <c r="CE97" s="4"/>
      <c r="CF97" s="4"/>
      <c r="CG97" s="4"/>
      <c r="CH97" s="4"/>
      <c r="CI97" s="4"/>
      <c r="CJ97" s="4"/>
      <c r="CK97" s="4"/>
      <c r="CL97" s="4"/>
      <c r="CM97" s="4"/>
      <c r="CN97" s="4"/>
      <c r="CO97" s="4"/>
      <c r="CP97" s="4"/>
      <c r="CQ97" s="4"/>
      <c r="CR97" s="4"/>
      <c r="CS97" s="4"/>
      <c r="CT97" s="4"/>
      <c r="CU97" s="4"/>
      <c r="CV97" s="4"/>
      <c r="CW97" s="4"/>
      <c r="CX97" s="4"/>
      <c r="CY97" s="4"/>
      <c r="CZ97" s="4"/>
      <c r="DA97" s="4"/>
      <c r="DB97" s="4"/>
      <c r="DC97" s="4"/>
      <c r="DD97" s="4"/>
      <c r="DE97" s="4"/>
      <c r="DF97" s="4"/>
      <c r="DG97" s="4"/>
      <c r="DH97" s="4"/>
      <c r="DI97" s="4"/>
      <c r="DJ97" s="4"/>
      <c r="DK97" s="4"/>
      <c r="DL97" s="4"/>
      <c r="DM97" s="4"/>
      <c r="DN97" s="4"/>
      <c r="DO97" s="4"/>
      <c r="DP97" s="4"/>
      <c r="DQ97" s="4"/>
      <c r="DR97" s="4"/>
      <c r="DS97" s="4"/>
      <c r="DT97" s="4"/>
      <c r="DU97" s="4"/>
      <c r="DV97" s="4"/>
      <c r="DW97" s="4"/>
      <c r="DX97" s="4"/>
      <c r="DY97" s="4"/>
      <c r="DZ97" s="4"/>
      <c r="EA97" s="4"/>
      <c r="EB97" s="4"/>
      <c r="EC97" s="4"/>
      <c r="ED97" s="4"/>
      <c r="EE97" s="4"/>
      <c r="EF97" s="4"/>
      <c r="EG97" s="4"/>
      <c r="EH97" s="4"/>
      <c r="EI97" s="4"/>
      <c r="EJ97" s="4"/>
      <c r="EK97" s="4"/>
      <c r="EL97" s="4"/>
      <c r="EM97" s="4"/>
      <c r="EN97" s="4"/>
      <c r="EO97" s="4"/>
      <c r="EP97" s="4"/>
      <c r="EQ97" s="4"/>
      <c r="ER97" s="4"/>
      <c r="ES97" s="4"/>
      <c r="ET97" s="4"/>
      <c r="EU97" s="4"/>
      <c r="EV97" s="4"/>
      <c r="EW97" s="4"/>
      <c r="EX97" s="4"/>
      <c r="EY97" s="4"/>
      <c r="EZ97" s="4"/>
      <c r="FA97" s="4"/>
      <c r="FB97" s="4"/>
      <c r="FC97" s="4"/>
      <c r="FD97" s="4"/>
      <c r="FE97" s="4"/>
      <c r="FF97" s="4"/>
      <c r="FG97" s="4"/>
      <c r="FH97" s="4"/>
      <c r="FI97" s="4"/>
      <c r="FJ97" s="4"/>
      <c r="FK97" s="4"/>
      <c r="FL97" s="4"/>
      <c r="FM97" s="4"/>
      <c r="FN97" s="4"/>
      <c r="FO97" s="4"/>
      <c r="FP97" s="4"/>
      <c r="FQ97" s="4"/>
      <c r="FR97" s="4"/>
      <c r="FS97" s="4"/>
      <c r="FT97" s="4"/>
      <c r="FU97" s="4"/>
      <c r="FV97" s="4"/>
      <c r="FW97" s="4"/>
      <c r="FX97" s="4"/>
      <c r="FY97" s="4"/>
      <c r="FZ97" s="4"/>
      <c r="GA97" s="4"/>
      <c r="GB97" s="4"/>
      <c r="GC97" s="4"/>
      <c r="GD97" s="4"/>
      <c r="GE97" s="4"/>
      <c r="GF97" s="4"/>
      <c r="GG97" s="4"/>
      <c r="GH97" s="4"/>
      <c r="GI97" s="4"/>
      <c r="GJ97" s="4"/>
      <c r="GK97" s="4"/>
      <c r="GL97" s="4"/>
      <c r="GM97" s="4"/>
      <c r="GN97" s="4"/>
      <c r="GO97" s="4"/>
      <c r="GP97" s="4"/>
      <c r="GQ97" s="4"/>
      <c r="GR97" s="4"/>
      <c r="GS97" s="4"/>
      <c r="GT97" s="4"/>
      <c r="GU97" s="4"/>
      <c r="GV97" s="4"/>
      <c r="GW97" s="4"/>
      <c r="GX97" s="4"/>
      <c r="GY97" s="4"/>
      <c r="GZ97" s="4"/>
      <c r="HA97" s="4"/>
      <c r="HB97" s="4"/>
      <c r="HC97" s="4"/>
      <c r="HD97" s="4"/>
      <c r="HE97" s="4"/>
      <c r="HF97" s="4"/>
      <c r="HG97" s="4"/>
      <c r="HH97" s="4"/>
      <c r="HI97" s="4"/>
      <c r="HJ97" s="4"/>
      <c r="HK97" s="4"/>
      <c r="HL97" s="4"/>
      <c r="HM97" s="4"/>
      <c r="HN97" s="4"/>
      <c r="HO97" s="4"/>
      <c r="HP97" s="4"/>
    </row>
    <row r="98" spans="1:8" ht="16.5" customHeight="1">
      <c r="A98" s="83"/>
      <c r="B98" s="84" t="s">
        <v>152</v>
      </c>
      <c r="C98" s="85">
        <v>14626540</v>
      </c>
      <c r="D98" s="85">
        <v>16818030</v>
      </c>
      <c r="E98" s="85">
        <v>12178890</v>
      </c>
      <c r="F98" s="63">
        <v>12178733</v>
      </c>
      <c r="G98" s="63">
        <v>2534802</v>
      </c>
      <c r="H98" s="7"/>
    </row>
    <row r="99" spans="1:8" ht="15">
      <c r="A99" s="83"/>
      <c r="B99" s="99" t="s">
        <v>153</v>
      </c>
      <c r="C99" s="85">
        <v>22820</v>
      </c>
      <c r="D99" s="85">
        <v>24770</v>
      </c>
      <c r="E99" s="85">
        <v>14540</v>
      </c>
      <c r="F99" s="63">
        <v>14515</v>
      </c>
      <c r="G99" s="63">
        <v>2496</v>
      </c>
      <c r="H99" s="7"/>
    </row>
    <row r="100" spans="1:8" ht="26.25" customHeight="1">
      <c r="A100" s="83"/>
      <c r="B100" s="84" t="s">
        <v>154</v>
      </c>
      <c r="C100" s="85">
        <v>866890</v>
      </c>
      <c r="D100" s="85">
        <v>883930</v>
      </c>
      <c r="E100" s="85">
        <v>477840</v>
      </c>
      <c r="F100" s="63">
        <v>477823</v>
      </c>
      <c r="G100" s="63">
        <v>91819</v>
      </c>
      <c r="H100" s="7"/>
    </row>
    <row r="101" spans="1:8" ht="16.5" customHeight="1">
      <c r="A101" s="83"/>
      <c r="B101" s="48" t="s">
        <v>155</v>
      </c>
      <c r="C101" s="85">
        <v>0</v>
      </c>
      <c r="D101" s="85">
        <v>0</v>
      </c>
      <c r="E101" s="85">
        <v>0</v>
      </c>
      <c r="F101" s="63">
        <v>0</v>
      </c>
      <c r="G101" s="63">
        <v>0</v>
      </c>
      <c r="H101" s="7"/>
    </row>
    <row r="102" spans="1:8" ht="15">
      <c r="A102" s="83"/>
      <c r="B102" s="48" t="s">
        <v>156</v>
      </c>
      <c r="C102" s="85">
        <v>22528500</v>
      </c>
      <c r="D102" s="85">
        <v>25042440</v>
      </c>
      <c r="E102" s="85">
        <v>17550300</v>
      </c>
      <c r="F102" s="100">
        <v>17550172</v>
      </c>
      <c r="G102" s="100">
        <v>2985572</v>
      </c>
      <c r="H102" s="7"/>
    </row>
    <row r="103" spans="1:8" ht="24.75" customHeight="1">
      <c r="A103" s="83"/>
      <c r="B103" s="101" t="s">
        <v>157</v>
      </c>
      <c r="C103" s="87">
        <f>C104+C105</f>
        <v>11495840</v>
      </c>
      <c r="D103" s="87">
        <f>D104+D105</f>
        <v>9981830</v>
      </c>
      <c r="E103" s="87">
        <f>E104+E105</f>
        <v>4541680</v>
      </c>
      <c r="F103" s="87">
        <f>F104+F105</f>
        <v>4541607</v>
      </c>
      <c r="G103" s="87">
        <f>G104+G105</f>
        <v>448182</v>
      </c>
      <c r="H103" s="7"/>
    </row>
    <row r="104" spans="1:8" ht="24.75" customHeight="1">
      <c r="A104" s="83"/>
      <c r="B104" s="48" t="s">
        <v>158</v>
      </c>
      <c r="C104" s="85">
        <v>11273780</v>
      </c>
      <c r="D104" s="85">
        <v>9782270</v>
      </c>
      <c r="E104" s="85">
        <v>4417170</v>
      </c>
      <c r="F104" s="63">
        <v>4417107</v>
      </c>
      <c r="G104" s="63">
        <v>428742</v>
      </c>
      <c r="H104" s="7"/>
    </row>
    <row r="105" spans="1:8" ht="15">
      <c r="A105" s="83"/>
      <c r="B105" s="48" t="s">
        <v>159</v>
      </c>
      <c r="C105" s="85">
        <v>222060</v>
      </c>
      <c r="D105" s="85">
        <v>199560</v>
      </c>
      <c r="E105" s="85">
        <v>124510</v>
      </c>
      <c r="F105" s="63">
        <v>124500</v>
      </c>
      <c r="G105" s="63">
        <v>19440</v>
      </c>
      <c r="H105" s="7"/>
    </row>
    <row r="106" spans="1:8" ht="15">
      <c r="A106" s="83"/>
      <c r="B106" s="86" t="s">
        <v>136</v>
      </c>
      <c r="C106" s="85">
        <v>0</v>
      </c>
      <c r="D106" s="85">
        <v>0</v>
      </c>
      <c r="E106" s="85">
        <v>0</v>
      </c>
      <c r="F106" s="63">
        <v>-19682</v>
      </c>
      <c r="G106" s="63">
        <v>0</v>
      </c>
      <c r="H106" s="7"/>
    </row>
    <row r="107" spans="1:8" ht="16.5" customHeight="1">
      <c r="A107" s="77" t="s">
        <v>160</v>
      </c>
      <c r="B107" s="80" t="s">
        <v>161</v>
      </c>
      <c r="C107" s="87">
        <f>C108+C109+C110+C111+C112+C113+C114+C115+C116+C117</f>
        <v>3970360</v>
      </c>
      <c r="D107" s="87">
        <f>D108+D109+D110+D111+D112+D113+D114+D115+D116+D117</f>
        <v>3602380</v>
      </c>
      <c r="E107" s="87">
        <f>E108+E109+E110+E111+E112+E113+E114+E115+E116+E117</f>
        <v>2119080</v>
      </c>
      <c r="F107" s="87">
        <f>F108+F109+F110+F111+F112+F113+F114+F115+F116+F117</f>
        <v>2118998</v>
      </c>
      <c r="G107" s="87">
        <f>G108+G109+G110+G111+G112+G113+G114+G115+G116+G117</f>
        <v>359414</v>
      </c>
      <c r="H107" s="7"/>
    </row>
    <row r="108" spans="1:8" ht="15">
      <c r="A108" s="83"/>
      <c r="B108" s="84" t="s">
        <v>152</v>
      </c>
      <c r="C108" s="85">
        <v>3067130</v>
      </c>
      <c r="D108" s="85">
        <v>2691790</v>
      </c>
      <c r="E108" s="85">
        <v>1569220</v>
      </c>
      <c r="F108" s="63">
        <v>1569204</v>
      </c>
      <c r="G108" s="63">
        <v>284308</v>
      </c>
      <c r="H108" s="7"/>
    </row>
    <row r="109" spans="1:8" ht="27">
      <c r="A109" s="83"/>
      <c r="B109" s="102" t="s">
        <v>162</v>
      </c>
      <c r="C109" s="85">
        <v>44570</v>
      </c>
      <c r="D109" s="85">
        <v>48650</v>
      </c>
      <c r="E109" s="85">
        <v>28400</v>
      </c>
      <c r="F109" s="63">
        <v>28373</v>
      </c>
      <c r="G109" s="63">
        <v>3397</v>
      </c>
      <c r="H109" s="7"/>
    </row>
    <row r="110" spans="1:8" ht="16.5" customHeight="1">
      <c r="A110" s="83"/>
      <c r="B110" s="103" t="s">
        <v>163</v>
      </c>
      <c r="C110" s="85">
        <v>164710</v>
      </c>
      <c r="D110" s="85">
        <v>182500</v>
      </c>
      <c r="E110" s="85">
        <v>116560</v>
      </c>
      <c r="F110" s="63">
        <v>116549</v>
      </c>
      <c r="G110" s="63">
        <v>47859</v>
      </c>
      <c r="H110" s="7"/>
    </row>
    <row r="111" spans="1:8" ht="27">
      <c r="A111" s="83"/>
      <c r="B111" s="103" t="s">
        <v>164</v>
      </c>
      <c r="C111" s="85">
        <v>0</v>
      </c>
      <c r="D111" s="85">
        <v>0</v>
      </c>
      <c r="E111" s="85">
        <v>0</v>
      </c>
      <c r="F111" s="63">
        <v>0</v>
      </c>
      <c r="G111" s="63">
        <v>0</v>
      </c>
      <c r="H111" s="7"/>
    </row>
    <row r="112" spans="1:8" ht="24.75" customHeight="1">
      <c r="A112" s="83"/>
      <c r="B112" s="103" t="s">
        <v>165</v>
      </c>
      <c r="C112" s="85">
        <v>0</v>
      </c>
      <c r="D112" s="85">
        <v>0</v>
      </c>
      <c r="E112" s="85">
        <v>0</v>
      </c>
      <c r="F112" s="63">
        <v>0</v>
      </c>
      <c r="G112" s="63">
        <v>0</v>
      </c>
      <c r="H112" s="7"/>
    </row>
    <row r="113" spans="1:224" ht="16.5" customHeight="1">
      <c r="A113" s="83"/>
      <c r="B113" s="84" t="s">
        <v>149</v>
      </c>
      <c r="C113" s="85">
        <v>0</v>
      </c>
      <c r="D113" s="85">
        <v>0</v>
      </c>
      <c r="E113" s="85">
        <v>0</v>
      </c>
      <c r="F113" s="63">
        <v>0</v>
      </c>
      <c r="G113" s="63">
        <v>0</v>
      </c>
      <c r="H113" s="7"/>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c r="AN113" s="8"/>
      <c r="AO113" s="8"/>
      <c r="AP113" s="8"/>
      <c r="AQ113" s="8"/>
      <c r="AR113" s="8"/>
      <c r="AS113" s="8"/>
      <c r="AT113" s="8"/>
      <c r="AU113" s="8"/>
      <c r="AV113" s="8"/>
      <c r="AW113" s="8"/>
      <c r="AX113" s="8"/>
      <c r="AY113" s="8"/>
      <c r="AZ113" s="8"/>
      <c r="BA113" s="8"/>
      <c r="BB113" s="8"/>
      <c r="BC113" s="8"/>
      <c r="BD113" s="8"/>
      <c r="BE113" s="8"/>
      <c r="BF113" s="8"/>
      <c r="BG113" s="8"/>
      <c r="BH113" s="8"/>
      <c r="BI113" s="8"/>
      <c r="BJ113" s="8"/>
      <c r="BK113" s="8"/>
      <c r="BL113" s="8"/>
      <c r="BM113" s="8"/>
      <c r="BN113" s="8"/>
      <c r="BO113" s="8"/>
      <c r="BP113" s="8"/>
      <c r="BQ113" s="8"/>
      <c r="BR113" s="8"/>
      <c r="BS113" s="8"/>
      <c r="BT113" s="8"/>
      <c r="BU113" s="8"/>
      <c r="BV113" s="8"/>
      <c r="BW113" s="8"/>
      <c r="BX113" s="8"/>
      <c r="BY113" s="8"/>
      <c r="BZ113" s="8"/>
      <c r="CA113" s="8"/>
      <c r="CB113" s="8"/>
      <c r="CC113" s="8"/>
      <c r="CD113" s="8"/>
      <c r="CE113" s="8"/>
      <c r="CF113" s="8"/>
      <c r="CG113" s="8"/>
      <c r="CH113" s="8"/>
      <c r="CI113" s="8"/>
      <c r="CJ113" s="8"/>
      <c r="CK113" s="8"/>
      <c r="CL113" s="8"/>
      <c r="CM113" s="8"/>
      <c r="CN113" s="8"/>
      <c r="CO113" s="8"/>
      <c r="CP113" s="8"/>
      <c r="CQ113" s="8"/>
      <c r="CR113" s="8"/>
      <c r="CS113" s="8"/>
      <c r="CT113" s="8"/>
      <c r="CU113" s="8"/>
      <c r="CV113" s="8"/>
      <c r="CW113" s="8"/>
      <c r="CX113" s="8"/>
      <c r="CY113" s="8"/>
      <c r="CZ113" s="8"/>
      <c r="DA113" s="8"/>
      <c r="DB113" s="8"/>
      <c r="DC113" s="8"/>
      <c r="DD113" s="8"/>
      <c r="DE113" s="8"/>
      <c r="DF113" s="8"/>
      <c r="DG113" s="8"/>
      <c r="DH113" s="8"/>
      <c r="DI113" s="8"/>
      <c r="DJ113" s="8"/>
      <c r="DK113" s="8"/>
      <c r="DL113" s="8"/>
      <c r="DM113" s="8"/>
      <c r="DN113" s="8"/>
      <c r="DO113" s="8"/>
      <c r="DP113" s="8"/>
      <c r="DQ113" s="8"/>
      <c r="DR113" s="8"/>
      <c r="DS113" s="8"/>
      <c r="DT113" s="8"/>
      <c r="DU113" s="8"/>
      <c r="DV113" s="8"/>
      <c r="DW113" s="8"/>
      <c r="DX113" s="8"/>
      <c r="DY113" s="8"/>
      <c r="DZ113" s="8"/>
      <c r="EA113" s="8"/>
      <c r="EB113" s="8"/>
      <c r="EC113" s="8"/>
      <c r="ED113" s="8"/>
      <c r="EE113" s="8"/>
      <c r="EF113" s="8"/>
      <c r="EG113" s="8"/>
      <c r="EH113" s="8"/>
      <c r="EI113" s="8"/>
      <c r="EJ113" s="8"/>
      <c r="EK113" s="8"/>
      <c r="EL113" s="8"/>
      <c r="EM113" s="8"/>
      <c r="EN113" s="8"/>
      <c r="EO113" s="8"/>
      <c r="EP113" s="8"/>
      <c r="EQ113" s="8"/>
      <c r="ER113" s="8"/>
      <c r="ES113" s="8"/>
      <c r="ET113" s="8"/>
      <c r="EU113" s="8"/>
      <c r="EV113" s="8"/>
      <c r="EW113" s="8"/>
      <c r="EX113" s="8"/>
      <c r="EY113" s="8"/>
      <c r="EZ113" s="8"/>
      <c r="FA113" s="8"/>
      <c r="FB113" s="8"/>
      <c r="FC113" s="8"/>
      <c r="FD113" s="8"/>
      <c r="FE113" s="8"/>
      <c r="FF113" s="8"/>
      <c r="FG113" s="8"/>
      <c r="FH113" s="8"/>
      <c r="FI113" s="8"/>
      <c r="FJ113" s="8"/>
      <c r="FK113" s="8"/>
      <c r="FL113" s="8"/>
      <c r="FM113" s="8"/>
      <c r="FN113" s="8"/>
      <c r="FO113" s="8"/>
      <c r="FP113" s="8"/>
      <c r="FQ113" s="8"/>
      <c r="FR113" s="8"/>
      <c r="FS113" s="8"/>
      <c r="FT113" s="8"/>
      <c r="FU113" s="8"/>
      <c r="FV113" s="8"/>
      <c r="FW113" s="8"/>
      <c r="FX113" s="8"/>
      <c r="FY113" s="8"/>
      <c r="FZ113" s="8"/>
      <c r="GA113" s="8"/>
      <c r="GB113" s="8"/>
      <c r="GC113" s="8"/>
      <c r="GD113" s="8"/>
      <c r="GE113" s="8"/>
      <c r="GF113" s="8"/>
      <c r="GG113" s="8"/>
      <c r="GH113" s="8"/>
      <c r="GI113" s="8"/>
      <c r="GJ113" s="8"/>
      <c r="GK113" s="8"/>
      <c r="GL113" s="8"/>
      <c r="GM113" s="8"/>
      <c r="GN113" s="8"/>
      <c r="GO113" s="8"/>
      <c r="GP113" s="8"/>
      <c r="GQ113" s="8"/>
      <c r="GR113" s="8"/>
      <c r="GS113" s="8"/>
      <c r="GT113" s="8"/>
      <c r="GU113" s="8"/>
      <c r="GV113" s="8"/>
      <c r="GW113" s="8"/>
      <c r="GX113" s="8"/>
      <c r="GY113" s="8"/>
      <c r="GZ113" s="8"/>
      <c r="HA113" s="8"/>
      <c r="HB113" s="8"/>
      <c r="HC113" s="8"/>
      <c r="HD113" s="8"/>
      <c r="HE113" s="8"/>
      <c r="HF113" s="8"/>
      <c r="HG113" s="8"/>
      <c r="HH113" s="8"/>
      <c r="HI113" s="8"/>
      <c r="HJ113" s="8"/>
      <c r="HK113" s="8"/>
      <c r="HL113" s="8"/>
      <c r="HM113" s="8"/>
      <c r="HN113" s="8"/>
      <c r="HO113" s="8"/>
      <c r="HP113" s="8"/>
    </row>
    <row r="114" spans="1:224" ht="16.5" customHeight="1">
      <c r="A114" s="83"/>
      <c r="B114" s="103" t="s">
        <v>166</v>
      </c>
      <c r="C114" s="85">
        <v>693950</v>
      </c>
      <c r="D114" s="85">
        <v>679440</v>
      </c>
      <c r="E114" s="85">
        <v>404900</v>
      </c>
      <c r="F114" s="104">
        <v>404872</v>
      </c>
      <c r="G114" s="104">
        <v>23850</v>
      </c>
      <c r="H114" s="7"/>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c r="AN114" s="8"/>
      <c r="AO114" s="8"/>
      <c r="AP114" s="8"/>
      <c r="AQ114" s="8"/>
      <c r="AR114" s="8"/>
      <c r="AS114" s="8"/>
      <c r="AT114" s="8"/>
      <c r="AU114" s="8"/>
      <c r="AV114" s="8"/>
      <c r="AW114" s="8"/>
      <c r="AX114" s="8"/>
      <c r="AY114" s="8"/>
      <c r="AZ114" s="8"/>
      <c r="BA114" s="8"/>
      <c r="BB114" s="8"/>
      <c r="BC114" s="8"/>
      <c r="BD114" s="8"/>
      <c r="BE114" s="8"/>
      <c r="BF114" s="8"/>
      <c r="BG114" s="8"/>
      <c r="BH114" s="8"/>
      <c r="BI114" s="8"/>
      <c r="BJ114" s="8"/>
      <c r="BK114" s="8"/>
      <c r="BL114" s="8"/>
      <c r="BM114" s="8"/>
      <c r="BN114" s="8"/>
      <c r="BO114" s="8"/>
      <c r="BP114" s="8"/>
      <c r="BQ114" s="8"/>
      <c r="BR114" s="8"/>
      <c r="BS114" s="8"/>
      <c r="BT114" s="8"/>
      <c r="BU114" s="8"/>
      <c r="BV114" s="8"/>
      <c r="BW114" s="8"/>
      <c r="BX114" s="8"/>
      <c r="BY114" s="8"/>
      <c r="BZ114" s="8"/>
      <c r="CA114" s="8"/>
      <c r="CB114" s="8"/>
      <c r="CC114" s="8"/>
      <c r="CD114" s="8"/>
      <c r="CE114" s="8"/>
      <c r="CF114" s="8"/>
      <c r="CG114" s="8"/>
      <c r="CH114" s="8"/>
      <c r="CI114" s="8"/>
      <c r="CJ114" s="8"/>
      <c r="CK114" s="8"/>
      <c r="CL114" s="8"/>
      <c r="CM114" s="8"/>
      <c r="CN114" s="8"/>
      <c r="CO114" s="8"/>
      <c r="CP114" s="8"/>
      <c r="CQ114" s="8"/>
      <c r="CR114" s="8"/>
      <c r="CS114" s="8"/>
      <c r="CT114" s="8"/>
      <c r="CU114" s="8"/>
      <c r="CV114" s="8"/>
      <c r="CW114" s="8"/>
      <c r="CX114" s="8"/>
      <c r="CY114" s="8"/>
      <c r="CZ114" s="8"/>
      <c r="DA114" s="8"/>
      <c r="DB114" s="8"/>
      <c r="DC114" s="8"/>
      <c r="DD114" s="8"/>
      <c r="DE114" s="8"/>
      <c r="DF114" s="8"/>
      <c r="DG114" s="8"/>
      <c r="DH114" s="8"/>
      <c r="DI114" s="8"/>
      <c r="DJ114" s="8"/>
      <c r="DK114" s="8"/>
      <c r="DL114" s="8"/>
      <c r="DM114" s="8"/>
      <c r="DN114" s="8"/>
      <c r="DO114" s="8"/>
      <c r="DP114" s="8"/>
      <c r="DQ114" s="8"/>
      <c r="DR114" s="8"/>
      <c r="DS114" s="8"/>
      <c r="DT114" s="8"/>
      <c r="DU114" s="8"/>
      <c r="DV114" s="8"/>
      <c r="DW114" s="8"/>
      <c r="DX114" s="8"/>
      <c r="DY114" s="8"/>
      <c r="DZ114" s="8"/>
      <c r="EA114" s="8"/>
      <c r="EB114" s="8"/>
      <c r="EC114" s="8"/>
      <c r="ED114" s="8"/>
      <c r="EE114" s="8"/>
      <c r="EF114" s="8"/>
      <c r="EG114" s="8"/>
      <c r="EH114" s="8"/>
      <c r="EI114" s="8"/>
      <c r="EJ114" s="8"/>
      <c r="EK114" s="8"/>
      <c r="EL114" s="8"/>
      <c r="EM114" s="8"/>
      <c r="EN114" s="8"/>
      <c r="EO114" s="8"/>
      <c r="EP114" s="8"/>
      <c r="EQ114" s="8"/>
      <c r="ER114" s="8"/>
      <c r="ES114" s="8"/>
      <c r="ET114" s="8"/>
      <c r="EU114" s="8"/>
      <c r="EV114" s="8"/>
      <c r="EW114" s="8"/>
      <c r="EX114" s="8"/>
      <c r="EY114" s="8"/>
      <c r="EZ114" s="8"/>
      <c r="FA114" s="8"/>
      <c r="FB114" s="8"/>
      <c r="FC114" s="8"/>
      <c r="FD114" s="8"/>
      <c r="FE114" s="8"/>
      <c r="FF114" s="8"/>
      <c r="FG114" s="8"/>
      <c r="FH114" s="8"/>
      <c r="FI114" s="8"/>
      <c r="FJ114" s="8"/>
      <c r="FK114" s="8"/>
      <c r="FL114" s="8"/>
      <c r="FM114" s="8"/>
      <c r="FN114" s="8"/>
      <c r="FO114" s="8"/>
      <c r="FP114" s="8"/>
      <c r="FQ114" s="8"/>
      <c r="FR114" s="8"/>
      <c r="FS114" s="8"/>
      <c r="FT114" s="8"/>
      <c r="FU114" s="8"/>
      <c r="FV114" s="8"/>
      <c r="FW114" s="8"/>
      <c r="FX114" s="8"/>
      <c r="FY114" s="8"/>
      <c r="FZ114" s="8"/>
      <c r="GA114" s="8"/>
      <c r="GB114" s="8"/>
      <c r="GC114" s="8"/>
      <c r="GD114" s="8"/>
      <c r="GE114" s="8"/>
      <c r="GF114" s="8"/>
      <c r="GG114" s="8"/>
      <c r="GH114" s="8"/>
      <c r="GI114" s="8"/>
      <c r="GJ114" s="8"/>
      <c r="GK114" s="8"/>
      <c r="GL114" s="8"/>
      <c r="GM114" s="8"/>
      <c r="GN114" s="8"/>
      <c r="GO114" s="8"/>
      <c r="GP114" s="8"/>
      <c r="GQ114" s="8"/>
      <c r="GR114" s="8"/>
      <c r="GS114" s="8"/>
      <c r="GT114" s="8"/>
      <c r="GU114" s="8"/>
      <c r="GV114" s="8"/>
      <c r="GW114" s="8"/>
      <c r="GX114" s="8"/>
      <c r="GY114" s="8"/>
      <c r="GZ114" s="8"/>
      <c r="HA114" s="8"/>
      <c r="HB114" s="8"/>
      <c r="HC114" s="8"/>
      <c r="HD114" s="8"/>
      <c r="HE114" s="8"/>
      <c r="HF114" s="8"/>
      <c r="HG114" s="8"/>
      <c r="HH114" s="8"/>
      <c r="HI114" s="8"/>
      <c r="HJ114" s="8"/>
      <c r="HK114" s="8"/>
      <c r="HL114" s="8"/>
      <c r="HM114" s="8"/>
      <c r="HN114" s="8"/>
      <c r="HO114" s="8"/>
      <c r="HP114" s="8"/>
    </row>
    <row r="115" spans="1:224" ht="15">
      <c r="A115" s="83"/>
      <c r="B115" s="105" t="s">
        <v>167</v>
      </c>
      <c r="C115" s="85">
        <v>0</v>
      </c>
      <c r="D115" s="85">
        <v>0</v>
      </c>
      <c r="E115" s="85">
        <v>0</v>
      </c>
      <c r="F115" s="104">
        <v>0</v>
      </c>
      <c r="G115" s="104">
        <v>0</v>
      </c>
      <c r="H115" s="7"/>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c r="AN115" s="8"/>
      <c r="AO115" s="8"/>
      <c r="AP115" s="8"/>
      <c r="AQ115" s="8"/>
      <c r="AR115" s="8"/>
      <c r="AS115" s="8"/>
      <c r="AT115" s="8"/>
      <c r="AU115" s="8"/>
      <c r="AV115" s="8"/>
      <c r="AW115" s="8"/>
      <c r="AX115" s="8"/>
      <c r="AY115" s="8"/>
      <c r="AZ115" s="8"/>
      <c r="BA115" s="8"/>
      <c r="BB115" s="8"/>
      <c r="BC115" s="8"/>
      <c r="BD115" s="8"/>
      <c r="BE115" s="8"/>
      <c r="BF115" s="8"/>
      <c r="BG115" s="8"/>
      <c r="BH115" s="8"/>
      <c r="BI115" s="8"/>
      <c r="BJ115" s="8"/>
      <c r="BK115" s="8"/>
      <c r="BL115" s="8"/>
      <c r="BM115" s="8"/>
      <c r="BN115" s="8"/>
      <c r="BO115" s="8"/>
      <c r="BP115" s="8"/>
      <c r="BQ115" s="8"/>
      <c r="BR115" s="8"/>
      <c r="BS115" s="8"/>
      <c r="BT115" s="8"/>
      <c r="BU115" s="8"/>
      <c r="BV115" s="8"/>
      <c r="BW115" s="8"/>
      <c r="BX115" s="8"/>
      <c r="BY115" s="8"/>
      <c r="BZ115" s="8"/>
      <c r="CA115" s="8"/>
      <c r="CB115" s="8"/>
      <c r="CC115" s="8"/>
      <c r="CD115" s="8"/>
      <c r="CE115" s="8"/>
      <c r="CF115" s="8"/>
      <c r="CG115" s="8"/>
      <c r="CH115" s="8"/>
      <c r="CI115" s="8"/>
      <c r="CJ115" s="8"/>
      <c r="CK115" s="8"/>
      <c r="CL115" s="8"/>
      <c r="CM115" s="8"/>
      <c r="CN115" s="8"/>
      <c r="CO115" s="8"/>
      <c r="CP115" s="8"/>
      <c r="CQ115" s="8"/>
      <c r="CR115" s="8"/>
      <c r="CS115" s="8"/>
      <c r="CT115" s="8"/>
      <c r="CU115" s="8"/>
      <c r="CV115" s="8"/>
      <c r="CW115" s="8"/>
      <c r="CX115" s="8"/>
      <c r="CY115" s="8"/>
      <c r="CZ115" s="8"/>
      <c r="DA115" s="8"/>
      <c r="DB115" s="8"/>
      <c r="DC115" s="8"/>
      <c r="DD115" s="8"/>
      <c r="DE115" s="8"/>
      <c r="DF115" s="8"/>
      <c r="DG115" s="8"/>
      <c r="DH115" s="8"/>
      <c r="DI115" s="8"/>
      <c r="DJ115" s="8"/>
      <c r="DK115" s="8"/>
      <c r="DL115" s="8"/>
      <c r="DM115" s="8"/>
      <c r="DN115" s="8"/>
      <c r="DO115" s="8"/>
      <c r="DP115" s="8"/>
      <c r="DQ115" s="8"/>
      <c r="DR115" s="8"/>
      <c r="DS115" s="8"/>
      <c r="DT115" s="8"/>
      <c r="DU115" s="8"/>
      <c r="DV115" s="8"/>
      <c r="DW115" s="8"/>
      <c r="DX115" s="8"/>
      <c r="DY115" s="8"/>
      <c r="DZ115" s="8"/>
      <c r="EA115" s="8"/>
      <c r="EB115" s="8"/>
      <c r="EC115" s="8"/>
      <c r="ED115" s="8"/>
      <c r="EE115" s="8"/>
      <c r="EF115" s="8"/>
      <c r="EG115" s="8"/>
      <c r="EH115" s="8"/>
      <c r="EI115" s="8"/>
      <c r="EJ115" s="8"/>
      <c r="EK115" s="8"/>
      <c r="EL115" s="8"/>
      <c r="EM115" s="8"/>
      <c r="EN115" s="8"/>
      <c r="EO115" s="8"/>
      <c r="EP115" s="8"/>
      <c r="EQ115" s="8"/>
      <c r="ER115" s="8"/>
      <c r="ES115" s="8"/>
      <c r="ET115" s="8"/>
      <c r="EU115" s="8"/>
      <c r="EV115" s="8"/>
      <c r="EW115" s="8"/>
      <c r="EX115" s="8"/>
      <c r="EY115" s="8"/>
      <c r="EZ115" s="8"/>
      <c r="FA115" s="8"/>
      <c r="FB115" s="8"/>
      <c r="FC115" s="8"/>
      <c r="FD115" s="8"/>
      <c r="FE115" s="8"/>
      <c r="FF115" s="8"/>
      <c r="FG115" s="8"/>
      <c r="FH115" s="8"/>
      <c r="FI115" s="8"/>
      <c r="FJ115" s="8"/>
      <c r="FK115" s="8"/>
      <c r="FL115" s="8"/>
      <c r="FM115" s="8"/>
      <c r="FN115" s="8"/>
      <c r="FO115" s="8"/>
      <c r="FP115" s="8"/>
      <c r="FQ115" s="8"/>
      <c r="FR115" s="8"/>
      <c r="FS115" s="8"/>
      <c r="FT115" s="8"/>
      <c r="FU115" s="8"/>
      <c r="FV115" s="8"/>
      <c r="FW115" s="8"/>
      <c r="FX115" s="8"/>
      <c r="FY115" s="8"/>
      <c r="FZ115" s="8"/>
      <c r="GA115" s="8"/>
      <c r="GB115" s="8"/>
      <c r="GC115" s="8"/>
      <c r="GD115" s="8"/>
      <c r="GE115" s="8"/>
      <c r="GF115" s="8"/>
      <c r="GG115" s="8"/>
      <c r="GH115" s="8"/>
      <c r="GI115" s="8"/>
      <c r="GJ115" s="8"/>
      <c r="GK115" s="8"/>
      <c r="GL115" s="8"/>
      <c r="GM115" s="8"/>
      <c r="GN115" s="8"/>
      <c r="GO115" s="8"/>
      <c r="GP115" s="8"/>
      <c r="GQ115" s="8"/>
      <c r="GR115" s="8"/>
      <c r="GS115" s="8"/>
      <c r="GT115" s="8"/>
      <c r="GU115" s="8"/>
      <c r="GV115" s="8"/>
      <c r="GW115" s="8"/>
      <c r="GX115" s="8"/>
      <c r="GY115" s="8"/>
      <c r="GZ115" s="8"/>
      <c r="HA115" s="8"/>
      <c r="HB115" s="8"/>
      <c r="HC115" s="8"/>
      <c r="HD115" s="8"/>
      <c r="HE115" s="8"/>
      <c r="HF115" s="8"/>
      <c r="HG115" s="8"/>
      <c r="HH115" s="8"/>
      <c r="HI115" s="8"/>
      <c r="HJ115" s="8"/>
      <c r="HK115" s="8"/>
      <c r="HL115" s="8"/>
      <c r="HM115" s="8"/>
      <c r="HN115" s="8"/>
      <c r="HO115" s="8"/>
      <c r="HP115" s="8"/>
    </row>
    <row r="116" spans="1:8" s="8" customFormat="1" ht="25.5">
      <c r="A116" s="83"/>
      <c r="B116" s="105" t="s">
        <v>168</v>
      </c>
      <c r="C116" s="85">
        <v>0</v>
      </c>
      <c r="D116" s="85">
        <v>0</v>
      </c>
      <c r="E116" s="85">
        <v>0</v>
      </c>
      <c r="F116" s="104">
        <v>0</v>
      </c>
      <c r="G116" s="104">
        <v>0</v>
      </c>
      <c r="H116" s="7"/>
    </row>
    <row r="117" spans="1:8" s="8" customFormat="1" ht="25.5">
      <c r="A117" s="83"/>
      <c r="B117" s="106" t="s">
        <v>169</v>
      </c>
      <c r="C117" s="87">
        <f>C118+C119+C120+C121</f>
        <v>0</v>
      </c>
      <c r="D117" s="87">
        <f>D118+D119+D120+D121</f>
        <v>0</v>
      </c>
      <c r="E117" s="87">
        <f>E118+E119+E120+E121</f>
        <v>0</v>
      </c>
      <c r="F117" s="87">
        <f>F118+F119+F120+F121</f>
        <v>0</v>
      </c>
      <c r="G117" s="87">
        <f>G118+G119+G120+G121</f>
        <v>0</v>
      </c>
      <c r="H117" s="7"/>
    </row>
    <row r="118" spans="1:8" s="8" customFormat="1" ht="15">
      <c r="A118" s="83"/>
      <c r="B118" s="107" t="s">
        <v>170</v>
      </c>
      <c r="C118" s="85">
        <v>0</v>
      </c>
      <c r="D118" s="85">
        <v>0</v>
      </c>
      <c r="E118" s="85">
        <v>0</v>
      </c>
      <c r="F118" s="104">
        <v>0</v>
      </c>
      <c r="G118" s="104">
        <v>0</v>
      </c>
      <c r="H118" s="7"/>
    </row>
    <row r="119" spans="1:8" s="8" customFormat="1" ht="25.5">
      <c r="A119" s="83"/>
      <c r="B119" s="107" t="s">
        <v>171</v>
      </c>
      <c r="C119" s="85">
        <v>0</v>
      </c>
      <c r="D119" s="85">
        <v>0</v>
      </c>
      <c r="E119" s="85">
        <v>0</v>
      </c>
      <c r="F119" s="104">
        <v>0</v>
      </c>
      <c r="G119" s="104">
        <v>0</v>
      </c>
      <c r="H119" s="7"/>
    </row>
    <row r="120" spans="1:8" s="8" customFormat="1" ht="25.5">
      <c r="A120" s="83"/>
      <c r="B120" s="107" t="s">
        <v>172</v>
      </c>
      <c r="C120" s="85">
        <v>0</v>
      </c>
      <c r="D120" s="85">
        <v>0</v>
      </c>
      <c r="E120" s="85">
        <v>0</v>
      </c>
      <c r="F120" s="104">
        <v>0</v>
      </c>
      <c r="G120" s="104">
        <v>0</v>
      </c>
      <c r="H120" s="7"/>
    </row>
    <row r="121" spans="1:8" s="8" customFormat="1" ht="25.5">
      <c r="A121" s="83"/>
      <c r="B121" s="107" t="s">
        <v>173</v>
      </c>
      <c r="C121" s="85">
        <v>0</v>
      </c>
      <c r="D121" s="85">
        <v>0</v>
      </c>
      <c r="E121" s="85">
        <v>0</v>
      </c>
      <c r="F121" s="104">
        <v>0</v>
      </c>
      <c r="G121" s="104">
        <v>0</v>
      </c>
      <c r="H121" s="7"/>
    </row>
    <row r="122" spans="1:8" s="8" customFormat="1" ht="15">
      <c r="A122" s="83"/>
      <c r="B122" s="86" t="s">
        <v>136</v>
      </c>
      <c r="C122" s="85">
        <v>0</v>
      </c>
      <c r="D122" s="85">
        <v>0</v>
      </c>
      <c r="E122" s="85">
        <v>0</v>
      </c>
      <c r="F122" s="104">
        <v>0</v>
      </c>
      <c r="G122" s="104">
        <v>0</v>
      </c>
      <c r="H122" s="7"/>
    </row>
    <row r="123" spans="1:8" s="8" customFormat="1" ht="15">
      <c r="A123" s="83" t="s">
        <v>174</v>
      </c>
      <c r="B123" s="86" t="s">
        <v>175</v>
      </c>
      <c r="C123" s="85">
        <v>16492010</v>
      </c>
      <c r="D123" s="85">
        <v>16492010</v>
      </c>
      <c r="E123" s="85">
        <v>11225380</v>
      </c>
      <c r="F123" s="63">
        <v>11225360</v>
      </c>
      <c r="G123" s="63">
        <v>1890827</v>
      </c>
      <c r="H123" s="7"/>
    </row>
    <row r="124" spans="1:224" s="8" customFormat="1" ht="16.5" customHeight="1">
      <c r="A124" s="83"/>
      <c r="B124" s="86" t="s">
        <v>136</v>
      </c>
      <c r="C124" s="85">
        <v>0</v>
      </c>
      <c r="D124" s="85">
        <v>0</v>
      </c>
      <c r="E124" s="85">
        <v>0</v>
      </c>
      <c r="F124" s="63">
        <v>0</v>
      </c>
      <c r="G124" s="63">
        <v>0</v>
      </c>
      <c r="H124" s="7"/>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c r="BL124" s="4"/>
      <c r="BM124" s="4"/>
      <c r="BN124" s="4"/>
      <c r="BO124" s="4"/>
      <c r="BP124" s="4"/>
      <c r="BQ124" s="4"/>
      <c r="BR124" s="4"/>
      <c r="BS124" s="4"/>
      <c r="BT124" s="4"/>
      <c r="BU124" s="4"/>
      <c r="BV124" s="4"/>
      <c r="BW124" s="4"/>
      <c r="BX124" s="4"/>
      <c r="BY124" s="4"/>
      <c r="BZ124" s="4"/>
      <c r="CA124" s="4"/>
      <c r="CB124" s="4"/>
      <c r="CC124" s="4"/>
      <c r="CD124" s="4"/>
      <c r="CE124" s="4"/>
      <c r="CF124" s="4"/>
      <c r="CG124" s="4"/>
      <c r="CH124" s="4"/>
      <c r="CI124" s="4"/>
      <c r="CJ124" s="4"/>
      <c r="CK124" s="4"/>
      <c r="CL124" s="4"/>
      <c r="CM124" s="4"/>
      <c r="CN124" s="4"/>
      <c r="CO124" s="4"/>
      <c r="CP124" s="4"/>
      <c r="CQ124" s="4"/>
      <c r="CR124" s="4"/>
      <c r="CS124" s="4"/>
      <c r="CT124" s="4"/>
      <c r="CU124" s="4"/>
      <c r="CV124" s="4"/>
      <c r="CW124" s="4"/>
      <c r="CX124" s="4"/>
      <c r="CY124" s="4"/>
      <c r="CZ124" s="4"/>
      <c r="DA124" s="4"/>
      <c r="DB124" s="4"/>
      <c r="DC124" s="4"/>
      <c r="DD124" s="4"/>
      <c r="DE124" s="4"/>
      <c r="DF124" s="4"/>
      <c r="DG124" s="4"/>
      <c r="DH124" s="4"/>
      <c r="DI124" s="4"/>
      <c r="DJ124" s="4"/>
      <c r="DK124" s="4"/>
      <c r="DL124" s="4"/>
      <c r="DM124" s="4"/>
      <c r="DN124" s="4"/>
      <c r="DO124" s="4"/>
      <c r="DP124" s="4"/>
      <c r="DQ124" s="4"/>
      <c r="DR124" s="4"/>
      <c r="DS124" s="4"/>
      <c r="DT124" s="4"/>
      <c r="DU124" s="4"/>
      <c r="DV124" s="4"/>
      <c r="DW124" s="4"/>
      <c r="DX124" s="4"/>
      <c r="DY124" s="4"/>
      <c r="DZ124" s="4"/>
      <c r="EA124" s="4"/>
      <c r="EB124" s="4"/>
      <c r="EC124" s="4"/>
      <c r="ED124" s="4"/>
      <c r="EE124" s="4"/>
      <c r="EF124" s="4"/>
      <c r="EG124" s="4"/>
      <c r="EH124" s="4"/>
      <c r="EI124" s="4"/>
      <c r="EJ124" s="4"/>
      <c r="EK124" s="4"/>
      <c r="EL124" s="4"/>
      <c r="EM124" s="4"/>
      <c r="EN124" s="4"/>
      <c r="EO124" s="4"/>
      <c r="EP124" s="4"/>
      <c r="EQ124" s="4"/>
      <c r="ER124" s="4"/>
      <c r="ES124" s="4"/>
      <c r="ET124" s="4"/>
      <c r="EU124" s="4"/>
      <c r="EV124" s="4"/>
      <c r="EW124" s="4"/>
      <c r="EX124" s="4"/>
      <c r="EY124" s="4"/>
      <c r="EZ124" s="4"/>
      <c r="FA124" s="4"/>
      <c r="FB124" s="4"/>
      <c r="FC124" s="4"/>
      <c r="FD124" s="4"/>
      <c r="FE124" s="4"/>
      <c r="FF124" s="4"/>
      <c r="FG124" s="4"/>
      <c r="FH124" s="4"/>
      <c r="FI124" s="4"/>
      <c r="FJ124" s="4"/>
      <c r="FK124" s="4"/>
      <c r="FL124" s="4"/>
      <c r="FM124" s="4"/>
      <c r="FN124" s="4"/>
      <c r="FO124" s="4"/>
      <c r="FP124" s="4"/>
      <c r="FQ124" s="4"/>
      <c r="FR124" s="4"/>
      <c r="FS124" s="4"/>
      <c r="FT124" s="4"/>
      <c r="FU124" s="4"/>
      <c r="FV124" s="4"/>
      <c r="FW124" s="4"/>
      <c r="FX124" s="4"/>
      <c r="FY124" s="4"/>
      <c r="FZ124" s="4"/>
      <c r="GA124" s="4"/>
      <c r="GB124" s="4"/>
      <c r="GC124" s="4"/>
      <c r="GD124" s="4"/>
      <c r="GE124" s="4"/>
      <c r="GF124" s="4"/>
      <c r="GG124" s="4"/>
      <c r="GH124" s="4"/>
      <c r="GI124" s="4"/>
      <c r="GJ124" s="4"/>
      <c r="GK124" s="4"/>
      <c r="GL124" s="4"/>
      <c r="GM124" s="4"/>
      <c r="GN124" s="4"/>
      <c r="GO124" s="4"/>
      <c r="GP124" s="4"/>
      <c r="GQ124" s="4"/>
      <c r="GR124" s="4"/>
      <c r="GS124" s="4"/>
      <c r="GT124" s="4"/>
      <c r="GU124" s="4"/>
      <c r="GV124" s="4"/>
      <c r="GW124" s="4"/>
      <c r="GX124" s="4"/>
      <c r="GY124" s="4"/>
      <c r="GZ124" s="4"/>
      <c r="HA124" s="4"/>
      <c r="HB124" s="4"/>
      <c r="HC124" s="4"/>
      <c r="HD124" s="4"/>
      <c r="HE124" s="4"/>
      <c r="HF124" s="4"/>
      <c r="HG124" s="4"/>
      <c r="HH124" s="4"/>
      <c r="HI124" s="4"/>
      <c r="HJ124" s="4"/>
      <c r="HK124" s="4"/>
      <c r="HL124" s="4"/>
      <c r="HM124" s="4"/>
      <c r="HN124" s="4"/>
      <c r="HO124" s="4"/>
      <c r="HP124" s="4"/>
    </row>
    <row r="125" spans="1:224" s="8" customFormat="1" ht="16.5" customHeight="1">
      <c r="A125" s="83" t="s">
        <v>176</v>
      </c>
      <c r="B125" s="86" t="s">
        <v>177</v>
      </c>
      <c r="C125" s="85">
        <v>4220000</v>
      </c>
      <c r="D125" s="85">
        <v>4201000</v>
      </c>
      <c r="E125" s="85">
        <v>2395330</v>
      </c>
      <c r="F125" s="93">
        <v>2395330</v>
      </c>
      <c r="G125" s="93">
        <v>400000</v>
      </c>
      <c r="H125" s="7"/>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c r="BL125" s="4"/>
      <c r="BM125" s="4"/>
      <c r="BN125" s="4"/>
      <c r="BO125" s="4"/>
      <c r="BP125" s="4"/>
      <c r="BQ125" s="4"/>
      <c r="BR125" s="4"/>
      <c r="BS125" s="4"/>
      <c r="BT125" s="4"/>
      <c r="BU125" s="4"/>
      <c r="BV125" s="4"/>
      <c r="BW125" s="4"/>
      <c r="BX125" s="4"/>
      <c r="BY125" s="4"/>
      <c r="BZ125" s="4"/>
      <c r="CA125" s="4"/>
      <c r="CB125" s="4"/>
      <c r="CC125" s="4"/>
      <c r="CD125" s="4"/>
      <c r="CE125" s="4"/>
      <c r="CF125" s="4"/>
      <c r="CG125" s="4"/>
      <c r="CH125" s="4"/>
      <c r="CI125" s="4"/>
      <c r="CJ125" s="4"/>
      <c r="CK125" s="4"/>
      <c r="CL125" s="4"/>
      <c r="CM125" s="4"/>
      <c r="CN125" s="4"/>
      <c r="CO125" s="4"/>
      <c r="CP125" s="4"/>
      <c r="CQ125" s="4"/>
      <c r="CR125" s="4"/>
      <c r="CS125" s="4"/>
      <c r="CT125" s="4"/>
      <c r="CU125" s="4"/>
      <c r="CV125" s="4"/>
      <c r="CW125" s="4"/>
      <c r="CX125" s="4"/>
      <c r="CY125" s="4"/>
      <c r="CZ125" s="4"/>
      <c r="DA125" s="4"/>
      <c r="DB125" s="4"/>
      <c r="DC125" s="4"/>
      <c r="DD125" s="4"/>
      <c r="DE125" s="4"/>
      <c r="DF125" s="4"/>
      <c r="DG125" s="4"/>
      <c r="DH125" s="4"/>
      <c r="DI125" s="4"/>
      <c r="DJ125" s="4"/>
      <c r="DK125" s="4"/>
      <c r="DL125" s="4"/>
      <c r="DM125" s="4"/>
      <c r="DN125" s="4"/>
      <c r="DO125" s="4"/>
      <c r="DP125" s="4"/>
      <c r="DQ125" s="4"/>
      <c r="DR125" s="4"/>
      <c r="DS125" s="4"/>
      <c r="DT125" s="4"/>
      <c r="DU125" s="4"/>
      <c r="DV125" s="4"/>
      <c r="DW125" s="4"/>
      <c r="DX125" s="4"/>
      <c r="DY125" s="4"/>
      <c r="DZ125" s="4"/>
      <c r="EA125" s="4"/>
      <c r="EB125" s="4"/>
      <c r="EC125" s="4"/>
      <c r="ED125" s="4"/>
      <c r="EE125" s="4"/>
      <c r="EF125" s="4"/>
      <c r="EG125" s="4"/>
      <c r="EH125" s="4"/>
      <c r="EI125" s="4"/>
      <c r="EJ125" s="4"/>
      <c r="EK125" s="4"/>
      <c r="EL125" s="4"/>
      <c r="EM125" s="4"/>
      <c r="EN125" s="4"/>
      <c r="EO125" s="4"/>
      <c r="EP125" s="4"/>
      <c r="EQ125" s="4"/>
      <c r="ER125" s="4"/>
      <c r="ES125" s="4"/>
      <c r="ET125" s="4"/>
      <c r="EU125" s="4"/>
      <c r="EV125" s="4"/>
      <c r="EW125" s="4"/>
      <c r="EX125" s="4"/>
      <c r="EY125" s="4"/>
      <c r="EZ125" s="4"/>
      <c r="FA125" s="4"/>
      <c r="FB125" s="4"/>
      <c r="FC125" s="4"/>
      <c r="FD125" s="4"/>
      <c r="FE125" s="4"/>
      <c r="FF125" s="4"/>
      <c r="FG125" s="4"/>
      <c r="FH125" s="4"/>
      <c r="FI125" s="4"/>
      <c r="FJ125" s="4"/>
      <c r="FK125" s="4"/>
      <c r="FL125" s="4"/>
      <c r="FM125" s="4"/>
      <c r="FN125" s="4"/>
      <c r="FO125" s="4"/>
      <c r="FP125" s="4"/>
      <c r="FQ125" s="4"/>
      <c r="FR125" s="4"/>
      <c r="FS125" s="4"/>
      <c r="FT125" s="4"/>
      <c r="FU125" s="4"/>
      <c r="FV125" s="4"/>
      <c r="FW125" s="4"/>
      <c r="FX125" s="4"/>
      <c r="FY125" s="4"/>
      <c r="FZ125" s="4"/>
      <c r="GA125" s="4"/>
      <c r="GB125" s="4"/>
      <c r="GC125" s="4"/>
      <c r="GD125" s="4"/>
      <c r="GE125" s="4"/>
      <c r="GF125" s="4"/>
      <c r="GG125" s="4"/>
      <c r="GH125" s="4"/>
      <c r="GI125" s="4"/>
      <c r="GJ125" s="4"/>
      <c r="GK125" s="4"/>
      <c r="GL125" s="4"/>
      <c r="GM125" s="4"/>
      <c r="GN125" s="4"/>
      <c r="GO125" s="4"/>
      <c r="GP125" s="4"/>
      <c r="GQ125" s="4"/>
      <c r="GR125" s="4"/>
      <c r="GS125" s="4"/>
      <c r="GT125" s="4"/>
      <c r="GU125" s="4"/>
      <c r="GV125" s="4"/>
      <c r="GW125" s="4"/>
      <c r="GX125" s="4"/>
      <c r="GY125" s="4"/>
      <c r="GZ125" s="4"/>
      <c r="HA125" s="4"/>
      <c r="HB125" s="4"/>
      <c r="HC125" s="4"/>
      <c r="HD125" s="4"/>
      <c r="HE125" s="4"/>
      <c r="HF125" s="4"/>
      <c r="HG125" s="4"/>
      <c r="HH125" s="4"/>
      <c r="HI125" s="4"/>
      <c r="HJ125" s="4"/>
      <c r="HK125" s="4"/>
      <c r="HL125" s="4"/>
      <c r="HM125" s="4"/>
      <c r="HN125" s="4"/>
      <c r="HO125" s="4"/>
      <c r="HP125" s="4"/>
    </row>
    <row r="126" spans="1:8" s="8" customFormat="1" ht="16.5" customHeight="1">
      <c r="A126" s="83"/>
      <c r="B126" s="86" t="s">
        <v>136</v>
      </c>
      <c r="C126" s="85">
        <v>0</v>
      </c>
      <c r="D126" s="85">
        <v>0</v>
      </c>
      <c r="E126" s="85">
        <v>0</v>
      </c>
      <c r="F126" s="93">
        <v>0</v>
      </c>
      <c r="G126" s="93">
        <v>0</v>
      </c>
      <c r="H126" s="7"/>
    </row>
    <row r="127" spans="1:224" ht="16.5" customHeight="1">
      <c r="A127" s="77" t="s">
        <v>178</v>
      </c>
      <c r="B127" s="80" t="s">
        <v>179</v>
      </c>
      <c r="C127" s="81">
        <f>+C128+C132+C134+C138+C144</f>
        <v>78386300</v>
      </c>
      <c r="D127" s="81">
        <f>+D128+D132+D134+D138+D144</f>
        <v>77965750</v>
      </c>
      <c r="E127" s="81">
        <f>+E128+E132+E134+E138+E144</f>
        <v>40782020</v>
      </c>
      <c r="F127" s="81">
        <f>+F128+F132+F134+F138+F144</f>
        <v>40766141</v>
      </c>
      <c r="G127" s="81">
        <f>+G128+G132+G134+G138+G144</f>
        <v>7376780</v>
      </c>
      <c r="H127" s="7"/>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c r="AN127" s="8"/>
      <c r="AO127" s="8"/>
      <c r="AP127" s="8"/>
      <c r="AQ127" s="8"/>
      <c r="AR127" s="8"/>
      <c r="AS127" s="8"/>
      <c r="AT127" s="8"/>
      <c r="AU127" s="8"/>
      <c r="AV127" s="8"/>
      <c r="AW127" s="8"/>
      <c r="AX127" s="8"/>
      <c r="AY127" s="8"/>
      <c r="AZ127" s="8"/>
      <c r="BA127" s="8"/>
      <c r="BB127" s="8"/>
      <c r="BC127" s="8"/>
      <c r="BD127" s="8"/>
      <c r="BE127" s="8"/>
      <c r="BF127" s="8"/>
      <c r="BG127" s="8"/>
      <c r="BH127" s="8"/>
      <c r="BI127" s="8"/>
      <c r="BJ127" s="8"/>
      <c r="BK127" s="8"/>
      <c r="BL127" s="8"/>
      <c r="BM127" s="8"/>
      <c r="BN127" s="8"/>
      <c r="BO127" s="8"/>
      <c r="BP127" s="8"/>
      <c r="BQ127" s="8"/>
      <c r="BR127" s="8"/>
      <c r="BS127" s="8"/>
      <c r="BT127" s="8"/>
      <c r="BU127" s="8"/>
      <c r="BV127" s="8"/>
      <c r="BW127" s="8"/>
      <c r="BX127" s="8"/>
      <c r="BY127" s="8"/>
      <c r="BZ127" s="8"/>
      <c r="CA127" s="8"/>
      <c r="CB127" s="8"/>
      <c r="CC127" s="8"/>
      <c r="CD127" s="8"/>
      <c r="CE127" s="8"/>
      <c r="CF127" s="8"/>
      <c r="CG127" s="8"/>
      <c r="CH127" s="8"/>
      <c r="CI127" s="8"/>
      <c r="CJ127" s="8"/>
      <c r="CK127" s="8"/>
      <c r="CL127" s="8"/>
      <c r="CM127" s="8"/>
      <c r="CN127" s="8"/>
      <c r="CO127" s="8"/>
      <c r="CP127" s="8"/>
      <c r="CQ127" s="8"/>
      <c r="CR127" s="8"/>
      <c r="CS127" s="8"/>
      <c r="CT127" s="8"/>
      <c r="CU127" s="8"/>
      <c r="CV127" s="8"/>
      <c r="CW127" s="8"/>
      <c r="CX127" s="8"/>
      <c r="CY127" s="8"/>
      <c r="CZ127" s="8"/>
      <c r="DA127" s="8"/>
      <c r="DB127" s="8"/>
      <c r="DC127" s="8"/>
      <c r="DD127" s="8"/>
      <c r="DE127" s="8"/>
      <c r="DF127" s="8"/>
      <c r="DG127" s="8"/>
      <c r="DH127" s="8"/>
      <c r="DI127" s="8"/>
      <c r="DJ127" s="8"/>
      <c r="DK127" s="8"/>
      <c r="DL127" s="8"/>
      <c r="DM127" s="8"/>
      <c r="DN127" s="8"/>
      <c r="DO127" s="8"/>
      <c r="DP127" s="8"/>
      <c r="DQ127" s="8"/>
      <c r="DR127" s="8"/>
      <c r="DS127" s="8"/>
      <c r="DT127" s="8"/>
      <c r="DU127" s="8"/>
      <c r="DV127" s="8"/>
      <c r="DW127" s="8"/>
      <c r="DX127" s="8"/>
      <c r="DY127" s="8"/>
      <c r="DZ127" s="8"/>
      <c r="EA127" s="8"/>
      <c r="EB127" s="8"/>
      <c r="EC127" s="8"/>
      <c r="ED127" s="8"/>
      <c r="EE127" s="8"/>
      <c r="EF127" s="8"/>
      <c r="EG127" s="8"/>
      <c r="EH127" s="8"/>
      <c r="EI127" s="8"/>
      <c r="EJ127" s="8"/>
      <c r="EK127" s="8"/>
      <c r="EL127" s="8"/>
      <c r="EM127" s="8"/>
      <c r="EN127" s="8"/>
      <c r="EO127" s="8"/>
      <c r="EP127" s="8"/>
      <c r="EQ127" s="8"/>
      <c r="ER127" s="8"/>
      <c r="ES127" s="8"/>
      <c r="ET127" s="8"/>
      <c r="EU127" s="8"/>
      <c r="EV127" s="8"/>
      <c r="EW127" s="8"/>
      <c r="EX127" s="8"/>
      <c r="EY127" s="8"/>
      <c r="EZ127" s="8"/>
      <c r="FA127" s="8"/>
      <c r="FB127" s="8"/>
      <c r="FC127" s="8"/>
      <c r="FD127" s="8"/>
      <c r="FE127" s="8"/>
      <c r="FF127" s="8"/>
      <c r="FG127" s="8"/>
      <c r="FH127" s="8"/>
      <c r="FI127" s="8"/>
      <c r="FJ127" s="8"/>
      <c r="FK127" s="8"/>
      <c r="FL127" s="8"/>
      <c r="FM127" s="8"/>
      <c r="FN127" s="8"/>
      <c r="FO127" s="8"/>
      <c r="FP127" s="8"/>
      <c r="FQ127" s="8"/>
      <c r="FR127" s="8"/>
      <c r="FS127" s="8"/>
      <c r="FT127" s="8"/>
      <c r="FU127" s="8"/>
      <c r="FV127" s="8"/>
      <c r="FW127" s="8"/>
      <c r="FX127" s="8"/>
      <c r="FY127" s="8"/>
      <c r="FZ127" s="8"/>
      <c r="GA127" s="8"/>
      <c r="GB127" s="8"/>
      <c r="GC127" s="8"/>
      <c r="GD127" s="8"/>
      <c r="GE127" s="8"/>
      <c r="GF127" s="8"/>
      <c r="GG127" s="8"/>
      <c r="GH127" s="8"/>
      <c r="GI127" s="8"/>
      <c r="GJ127" s="8"/>
      <c r="GK127" s="8"/>
      <c r="GL127" s="8"/>
      <c r="GM127" s="8"/>
      <c r="GN127" s="8"/>
      <c r="GO127" s="8"/>
      <c r="GP127" s="8"/>
      <c r="GQ127" s="8"/>
      <c r="GR127" s="8"/>
      <c r="GS127" s="8"/>
      <c r="GT127" s="8"/>
      <c r="GU127" s="8"/>
      <c r="GV127" s="8"/>
      <c r="GW127" s="8"/>
      <c r="GX127" s="8"/>
      <c r="GY127" s="8"/>
      <c r="GZ127" s="8"/>
      <c r="HA127" s="8"/>
      <c r="HB127" s="8"/>
      <c r="HC127" s="8"/>
      <c r="HD127" s="8"/>
      <c r="HE127" s="8"/>
      <c r="HF127" s="8"/>
      <c r="HG127" s="8"/>
      <c r="HH127" s="8"/>
      <c r="HI127" s="8"/>
      <c r="HJ127" s="8"/>
      <c r="HK127" s="8"/>
      <c r="HL127" s="8"/>
      <c r="HM127" s="8"/>
      <c r="HN127" s="8"/>
      <c r="HO127" s="8"/>
      <c r="HP127" s="8"/>
    </row>
    <row r="128" spans="1:224" ht="16.5" customHeight="1">
      <c r="A128" s="77" t="s">
        <v>180</v>
      </c>
      <c r="B128" s="80" t="s">
        <v>181</v>
      </c>
      <c r="C128" s="79">
        <f>+C129+C130</f>
        <v>40506000</v>
      </c>
      <c r="D128" s="79">
        <f>+D129+D130</f>
        <v>40308960</v>
      </c>
      <c r="E128" s="79">
        <f>+E129+E130</f>
        <v>21307530</v>
      </c>
      <c r="F128" s="79">
        <f>+F129+F130</f>
        <v>21307212</v>
      </c>
      <c r="G128" s="79">
        <f>+G129+G130</f>
        <v>3695310</v>
      </c>
      <c r="H128" s="7"/>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c r="AN128" s="8"/>
      <c r="AO128" s="8"/>
      <c r="AP128" s="8"/>
      <c r="AQ128" s="8"/>
      <c r="AR128" s="8"/>
      <c r="AS128" s="8"/>
      <c r="AT128" s="8"/>
      <c r="AU128" s="8"/>
      <c r="AV128" s="8"/>
      <c r="AW128" s="8"/>
      <c r="AX128" s="8"/>
      <c r="AY128" s="8"/>
      <c r="AZ128" s="8"/>
      <c r="BA128" s="8"/>
      <c r="BB128" s="8"/>
      <c r="BC128" s="8"/>
      <c r="BD128" s="8"/>
      <c r="BE128" s="8"/>
      <c r="BF128" s="8"/>
      <c r="BG128" s="8"/>
      <c r="BH128" s="8"/>
      <c r="BI128" s="8"/>
      <c r="BJ128" s="8"/>
      <c r="BK128" s="8"/>
      <c r="BL128" s="8"/>
      <c r="BM128" s="8"/>
      <c r="BN128" s="8"/>
      <c r="BO128" s="8"/>
      <c r="BP128" s="8"/>
      <c r="BQ128" s="8"/>
      <c r="BR128" s="8"/>
      <c r="BS128" s="8"/>
      <c r="BT128" s="8"/>
      <c r="BU128" s="8"/>
      <c r="BV128" s="8"/>
      <c r="BW128" s="8"/>
      <c r="BX128" s="8"/>
      <c r="BY128" s="8"/>
      <c r="BZ128" s="8"/>
      <c r="CA128" s="8"/>
      <c r="CB128" s="8"/>
      <c r="CC128" s="8"/>
      <c r="CD128" s="8"/>
      <c r="CE128" s="8"/>
      <c r="CF128" s="8"/>
      <c r="CG128" s="8"/>
      <c r="CH128" s="8"/>
      <c r="CI128" s="8"/>
      <c r="CJ128" s="8"/>
      <c r="CK128" s="8"/>
      <c r="CL128" s="8"/>
      <c r="CM128" s="8"/>
      <c r="CN128" s="8"/>
      <c r="CO128" s="8"/>
      <c r="CP128" s="8"/>
      <c r="CQ128" s="8"/>
      <c r="CR128" s="8"/>
      <c r="CS128" s="8"/>
      <c r="CT128" s="8"/>
      <c r="CU128" s="8"/>
      <c r="CV128" s="8"/>
      <c r="CW128" s="8"/>
      <c r="CX128" s="8"/>
      <c r="CY128" s="8"/>
      <c r="CZ128" s="8"/>
      <c r="DA128" s="8"/>
      <c r="DB128" s="8"/>
      <c r="DC128" s="8"/>
      <c r="DD128" s="8"/>
      <c r="DE128" s="8"/>
      <c r="DF128" s="8"/>
      <c r="DG128" s="8"/>
      <c r="DH128" s="8"/>
      <c r="DI128" s="8"/>
      <c r="DJ128" s="8"/>
      <c r="DK128" s="8"/>
      <c r="DL128" s="8"/>
      <c r="DM128" s="8"/>
      <c r="DN128" s="8"/>
      <c r="DO128" s="8"/>
      <c r="DP128" s="8"/>
      <c r="DQ128" s="8"/>
      <c r="DR128" s="8"/>
      <c r="DS128" s="8"/>
      <c r="DT128" s="8"/>
      <c r="DU128" s="8"/>
      <c r="DV128" s="8"/>
      <c r="DW128" s="8"/>
      <c r="DX128" s="8"/>
      <c r="DY128" s="8"/>
      <c r="DZ128" s="8"/>
      <c r="EA128" s="8"/>
      <c r="EB128" s="8"/>
      <c r="EC128" s="8"/>
      <c r="ED128" s="8"/>
      <c r="EE128" s="8"/>
      <c r="EF128" s="8"/>
      <c r="EG128" s="8"/>
      <c r="EH128" s="8"/>
      <c r="EI128" s="8"/>
      <c r="EJ128" s="8"/>
      <c r="EK128" s="8"/>
      <c r="EL128" s="8"/>
      <c r="EM128" s="8"/>
      <c r="EN128" s="8"/>
      <c r="EO128" s="8"/>
      <c r="EP128" s="8"/>
      <c r="EQ128" s="8"/>
      <c r="ER128" s="8"/>
      <c r="ES128" s="8"/>
      <c r="ET128" s="8"/>
      <c r="EU128" s="8"/>
      <c r="EV128" s="8"/>
      <c r="EW128" s="8"/>
      <c r="EX128" s="8"/>
      <c r="EY128" s="8"/>
      <c r="EZ128" s="8"/>
      <c r="FA128" s="8"/>
      <c r="FB128" s="8"/>
      <c r="FC128" s="8"/>
      <c r="FD128" s="8"/>
      <c r="FE128" s="8"/>
      <c r="FF128" s="8"/>
      <c r="FG128" s="8"/>
      <c r="FH128" s="8"/>
      <c r="FI128" s="8"/>
      <c r="FJ128" s="8"/>
      <c r="FK128" s="8"/>
      <c r="FL128" s="8"/>
      <c r="FM128" s="8"/>
      <c r="FN128" s="8"/>
      <c r="FO128" s="8"/>
      <c r="FP128" s="8"/>
      <c r="FQ128" s="8"/>
      <c r="FR128" s="8"/>
      <c r="FS128" s="8"/>
      <c r="FT128" s="8"/>
      <c r="FU128" s="8"/>
      <c r="FV128" s="8"/>
      <c r="FW128" s="8"/>
      <c r="FX128" s="8"/>
      <c r="FY128" s="8"/>
      <c r="FZ128" s="8"/>
      <c r="GA128" s="8"/>
      <c r="GB128" s="8"/>
      <c r="GC128" s="8"/>
      <c r="GD128" s="8"/>
      <c r="GE128" s="8"/>
      <c r="GF128" s="8"/>
      <c r="GG128" s="8"/>
      <c r="GH128" s="8"/>
      <c r="GI128" s="8"/>
      <c r="GJ128" s="8"/>
      <c r="GK128" s="8"/>
      <c r="GL128" s="8"/>
      <c r="GM128" s="8"/>
      <c r="GN128" s="8"/>
      <c r="GO128" s="8"/>
      <c r="GP128" s="8"/>
      <c r="GQ128" s="8"/>
      <c r="GR128" s="8"/>
      <c r="GS128" s="8"/>
      <c r="GT128" s="8"/>
      <c r="GU128" s="8"/>
      <c r="GV128" s="8"/>
      <c r="GW128" s="8"/>
      <c r="GX128" s="8"/>
      <c r="GY128" s="8"/>
      <c r="GZ128" s="8"/>
      <c r="HA128" s="8"/>
      <c r="HB128" s="8"/>
      <c r="HC128" s="8"/>
      <c r="HD128" s="8"/>
      <c r="HE128" s="8"/>
      <c r="HF128" s="8"/>
      <c r="HG128" s="8"/>
      <c r="HH128" s="8"/>
      <c r="HI128" s="8"/>
      <c r="HJ128" s="8"/>
      <c r="HK128" s="8"/>
      <c r="HL128" s="8"/>
      <c r="HM128" s="8"/>
      <c r="HN128" s="8"/>
      <c r="HO128" s="8"/>
      <c r="HP128" s="8"/>
    </row>
    <row r="129" spans="1:8" s="8" customFormat="1" ht="16.5" customHeight="1">
      <c r="A129" s="83"/>
      <c r="B129" s="108" t="s">
        <v>182</v>
      </c>
      <c r="C129" s="85">
        <v>38603000</v>
      </c>
      <c r="D129" s="85">
        <v>38388000</v>
      </c>
      <c r="E129" s="85">
        <v>19386570</v>
      </c>
      <c r="F129" s="63">
        <v>19386252</v>
      </c>
      <c r="G129" s="63">
        <v>3695310</v>
      </c>
      <c r="H129" s="7"/>
    </row>
    <row r="130" spans="1:8" s="8" customFormat="1" ht="16.5" customHeight="1">
      <c r="A130" s="83"/>
      <c r="B130" s="108" t="s">
        <v>183</v>
      </c>
      <c r="C130" s="85">
        <v>1903000</v>
      </c>
      <c r="D130" s="85">
        <v>1920960</v>
      </c>
      <c r="E130" s="85">
        <v>1920960</v>
      </c>
      <c r="F130" s="84">
        <v>1920960</v>
      </c>
      <c r="G130" s="84">
        <v>0</v>
      </c>
      <c r="H130" s="7"/>
    </row>
    <row r="131" spans="1:8" s="8" customFormat="1" ht="16.5" customHeight="1">
      <c r="A131" s="83"/>
      <c r="B131" s="86" t="s">
        <v>136</v>
      </c>
      <c r="C131" s="85">
        <v>0</v>
      </c>
      <c r="D131" s="85">
        <v>0</v>
      </c>
      <c r="E131" s="85">
        <v>0</v>
      </c>
      <c r="F131" s="84">
        <v>-1130</v>
      </c>
      <c r="G131" s="84">
        <v>-32</v>
      </c>
      <c r="H131" s="7"/>
    </row>
    <row r="132" spans="1:8" s="8" customFormat="1" ht="16.5" customHeight="1">
      <c r="A132" s="83" t="s">
        <v>184</v>
      </c>
      <c r="B132" s="109" t="s">
        <v>185</v>
      </c>
      <c r="C132" s="85">
        <v>19440000</v>
      </c>
      <c r="D132" s="85">
        <v>19288000</v>
      </c>
      <c r="E132" s="87">
        <v>9999360</v>
      </c>
      <c r="F132" s="87">
        <v>9998162</v>
      </c>
      <c r="G132" s="87">
        <v>2021158</v>
      </c>
      <c r="H132" s="7"/>
    </row>
    <row r="133" spans="1:8" s="8" customFormat="1" ht="16.5" customHeight="1">
      <c r="A133" s="83"/>
      <c r="B133" s="86" t="s">
        <v>136</v>
      </c>
      <c r="C133" s="85">
        <v>0</v>
      </c>
      <c r="D133" s="85">
        <v>0</v>
      </c>
      <c r="E133" s="85">
        <v>0</v>
      </c>
      <c r="F133" s="84">
        <v>-2636</v>
      </c>
      <c r="G133" s="84">
        <v>-273</v>
      </c>
      <c r="H133" s="7"/>
    </row>
    <row r="134" spans="1:224" s="8" customFormat="1" ht="16.5" customHeight="1">
      <c r="A134" s="77" t="s">
        <v>186</v>
      </c>
      <c r="B134" s="110" t="s">
        <v>187</v>
      </c>
      <c r="C134" s="87">
        <f>+C135+C136</f>
        <v>2736000</v>
      </c>
      <c r="D134" s="87">
        <f>+D135+D136</f>
        <v>2683000</v>
      </c>
      <c r="E134" s="87">
        <f>+E135+E136</f>
        <v>1269980</v>
      </c>
      <c r="F134" s="87">
        <f>+F135+F136</f>
        <v>1255637</v>
      </c>
      <c r="G134" s="87">
        <f>+G135+G136</f>
        <v>262522</v>
      </c>
      <c r="H134" s="7"/>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c r="BL134" s="4"/>
      <c r="BM134" s="4"/>
      <c r="BN134" s="4"/>
      <c r="BO134" s="4"/>
      <c r="BP134" s="4"/>
      <c r="BQ134" s="4"/>
      <c r="BR134" s="4"/>
      <c r="BS134" s="4"/>
      <c r="BT134" s="4"/>
      <c r="BU134" s="4"/>
      <c r="BV134" s="4"/>
      <c r="BW134" s="4"/>
      <c r="BX134" s="4"/>
      <c r="BY134" s="4"/>
      <c r="BZ134" s="4"/>
      <c r="CA134" s="4"/>
      <c r="CB134" s="4"/>
      <c r="CC134" s="4"/>
      <c r="CD134" s="4"/>
      <c r="CE134" s="4"/>
      <c r="CF134" s="4"/>
      <c r="CG134" s="4"/>
      <c r="CH134" s="4"/>
      <c r="CI134" s="4"/>
      <c r="CJ134" s="4"/>
      <c r="CK134" s="4"/>
      <c r="CL134" s="4"/>
      <c r="CM134" s="4"/>
      <c r="CN134" s="4"/>
      <c r="CO134" s="4"/>
      <c r="CP134" s="4"/>
      <c r="CQ134" s="4"/>
      <c r="CR134" s="4"/>
      <c r="CS134" s="4"/>
      <c r="CT134" s="4"/>
      <c r="CU134" s="4"/>
      <c r="CV134" s="4"/>
      <c r="CW134" s="4"/>
      <c r="CX134" s="4"/>
      <c r="CY134" s="4"/>
      <c r="CZ134" s="4"/>
      <c r="DA134" s="4"/>
      <c r="DB134" s="4"/>
      <c r="DC134" s="4"/>
      <c r="DD134" s="4"/>
      <c r="DE134" s="4"/>
      <c r="DF134" s="4"/>
      <c r="DG134" s="4"/>
      <c r="DH134" s="4"/>
      <c r="DI134" s="4"/>
      <c r="DJ134" s="4"/>
      <c r="DK134" s="4"/>
      <c r="DL134" s="4"/>
      <c r="DM134" s="4"/>
      <c r="DN134" s="4"/>
      <c r="DO134" s="4"/>
      <c r="DP134" s="4"/>
      <c r="DQ134" s="4"/>
      <c r="DR134" s="4"/>
      <c r="DS134" s="4"/>
      <c r="DT134" s="4"/>
      <c r="DU134" s="4"/>
      <c r="DV134" s="4"/>
      <c r="DW134" s="4"/>
      <c r="DX134" s="4"/>
      <c r="DY134" s="4"/>
      <c r="DZ134" s="4"/>
      <c r="EA134" s="4"/>
      <c r="EB134" s="4"/>
      <c r="EC134" s="4"/>
      <c r="ED134" s="4"/>
      <c r="EE134" s="4"/>
      <c r="EF134" s="4"/>
      <c r="EG134" s="4"/>
      <c r="EH134" s="4"/>
      <c r="EI134" s="4"/>
      <c r="EJ134" s="4"/>
      <c r="EK134" s="4"/>
      <c r="EL134" s="4"/>
      <c r="EM134" s="4"/>
      <c r="EN134" s="4"/>
      <c r="EO134" s="4"/>
      <c r="EP134" s="4"/>
      <c r="EQ134" s="4"/>
      <c r="ER134" s="4"/>
      <c r="ES134" s="4"/>
      <c r="ET134" s="4"/>
      <c r="EU134" s="4"/>
      <c r="EV134" s="4"/>
      <c r="EW134" s="4"/>
      <c r="EX134" s="4"/>
      <c r="EY134" s="4"/>
      <c r="EZ134" s="4"/>
      <c r="FA134" s="4"/>
      <c r="FB134" s="4"/>
      <c r="FC134" s="4"/>
      <c r="FD134" s="4"/>
      <c r="FE134" s="4"/>
      <c r="FF134" s="4"/>
      <c r="FG134" s="4"/>
      <c r="FH134" s="4"/>
      <c r="FI134" s="4"/>
      <c r="FJ134" s="4"/>
      <c r="FK134" s="4"/>
      <c r="FL134" s="4"/>
      <c r="FM134" s="4"/>
      <c r="FN134" s="4"/>
      <c r="FO134" s="4"/>
      <c r="FP134" s="4"/>
      <c r="FQ134" s="4"/>
      <c r="FR134" s="4"/>
      <c r="FS134" s="4"/>
      <c r="FT134" s="4"/>
      <c r="FU134" s="4"/>
      <c r="FV134" s="4"/>
      <c r="FW134" s="4"/>
      <c r="FX134" s="4"/>
      <c r="FY134" s="4"/>
      <c r="FZ134" s="4"/>
      <c r="GA134" s="4"/>
      <c r="GB134" s="4"/>
      <c r="GC134" s="4"/>
      <c r="GD134" s="4"/>
      <c r="GE134" s="4"/>
      <c r="GF134" s="4"/>
      <c r="GG134" s="4"/>
      <c r="GH134" s="4"/>
      <c r="GI134" s="4"/>
      <c r="GJ134" s="4"/>
      <c r="GK134" s="4"/>
      <c r="GL134" s="4"/>
      <c r="GM134" s="4"/>
      <c r="GN134" s="4"/>
      <c r="GO134" s="4"/>
      <c r="GP134" s="4"/>
      <c r="GQ134" s="4"/>
      <c r="GR134" s="4"/>
      <c r="GS134" s="4"/>
      <c r="GT134" s="4"/>
      <c r="GU134" s="4"/>
      <c r="GV134" s="4"/>
      <c r="GW134" s="4"/>
      <c r="GX134" s="4"/>
      <c r="GY134" s="4"/>
      <c r="GZ134" s="4"/>
      <c r="HA134" s="4"/>
      <c r="HB134" s="4"/>
      <c r="HC134" s="4"/>
      <c r="HD134" s="4"/>
      <c r="HE134" s="4"/>
      <c r="HF134" s="4"/>
      <c r="HG134" s="4"/>
      <c r="HH134" s="4"/>
      <c r="HI134" s="4"/>
      <c r="HJ134" s="4"/>
      <c r="HK134" s="4"/>
      <c r="HL134" s="4"/>
      <c r="HM134" s="4"/>
      <c r="HN134" s="4"/>
      <c r="HO134" s="4"/>
      <c r="HP134" s="4"/>
    </row>
    <row r="135" spans="1:224" s="8" customFormat="1" ht="16.5" customHeight="1">
      <c r="A135" s="83"/>
      <c r="B135" s="108" t="s">
        <v>182</v>
      </c>
      <c r="C135" s="85">
        <v>2736000</v>
      </c>
      <c r="D135" s="85">
        <v>2683000</v>
      </c>
      <c r="E135" s="85">
        <v>1269980</v>
      </c>
      <c r="F135" s="63">
        <v>1255637</v>
      </c>
      <c r="G135" s="63">
        <v>262522</v>
      </c>
      <c r="H135" s="7"/>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c r="BL135" s="4"/>
      <c r="BM135" s="4"/>
      <c r="BN135" s="4"/>
      <c r="BO135" s="4"/>
      <c r="BP135" s="4"/>
      <c r="BQ135" s="4"/>
      <c r="BR135" s="4"/>
      <c r="BS135" s="4"/>
      <c r="BT135" s="4"/>
      <c r="BU135" s="4"/>
      <c r="BV135" s="4"/>
      <c r="BW135" s="4"/>
      <c r="BX135" s="4"/>
      <c r="BY135" s="4"/>
      <c r="BZ135" s="4"/>
      <c r="CA135" s="4"/>
      <c r="CB135" s="4"/>
      <c r="CC135" s="4"/>
      <c r="CD135" s="4"/>
      <c r="CE135" s="4"/>
      <c r="CF135" s="4"/>
      <c r="CG135" s="4"/>
      <c r="CH135" s="4"/>
      <c r="CI135" s="4"/>
      <c r="CJ135" s="4"/>
      <c r="CK135" s="4"/>
      <c r="CL135" s="4"/>
      <c r="CM135" s="4"/>
      <c r="CN135" s="4"/>
      <c r="CO135" s="4"/>
      <c r="CP135" s="4"/>
      <c r="CQ135" s="4"/>
      <c r="CR135" s="4"/>
      <c r="CS135" s="4"/>
      <c r="CT135" s="4"/>
      <c r="CU135" s="4"/>
      <c r="CV135" s="4"/>
      <c r="CW135" s="4"/>
      <c r="CX135" s="4"/>
      <c r="CY135" s="4"/>
      <c r="CZ135" s="4"/>
      <c r="DA135" s="4"/>
      <c r="DB135" s="4"/>
      <c r="DC135" s="4"/>
      <c r="DD135" s="4"/>
      <c r="DE135" s="4"/>
      <c r="DF135" s="4"/>
      <c r="DG135" s="4"/>
      <c r="DH135" s="4"/>
      <c r="DI135" s="4"/>
      <c r="DJ135" s="4"/>
      <c r="DK135" s="4"/>
      <c r="DL135" s="4"/>
      <c r="DM135" s="4"/>
      <c r="DN135" s="4"/>
      <c r="DO135" s="4"/>
      <c r="DP135" s="4"/>
      <c r="DQ135" s="4"/>
      <c r="DR135" s="4"/>
      <c r="DS135" s="4"/>
      <c r="DT135" s="4"/>
      <c r="DU135" s="4"/>
      <c r="DV135" s="4"/>
      <c r="DW135" s="4"/>
      <c r="DX135" s="4"/>
      <c r="DY135" s="4"/>
      <c r="DZ135" s="4"/>
      <c r="EA135" s="4"/>
      <c r="EB135" s="4"/>
      <c r="EC135" s="4"/>
      <c r="ED135" s="4"/>
      <c r="EE135" s="4"/>
      <c r="EF135" s="4"/>
      <c r="EG135" s="4"/>
      <c r="EH135" s="4"/>
      <c r="EI135" s="4"/>
      <c r="EJ135" s="4"/>
      <c r="EK135" s="4"/>
      <c r="EL135" s="4"/>
      <c r="EM135" s="4"/>
      <c r="EN135" s="4"/>
      <c r="EO135" s="4"/>
      <c r="EP135" s="4"/>
      <c r="EQ135" s="4"/>
      <c r="ER135" s="4"/>
      <c r="ES135" s="4"/>
      <c r="ET135" s="4"/>
      <c r="EU135" s="4"/>
      <c r="EV135" s="4"/>
      <c r="EW135" s="4"/>
      <c r="EX135" s="4"/>
      <c r="EY135" s="4"/>
      <c r="EZ135" s="4"/>
      <c r="FA135" s="4"/>
      <c r="FB135" s="4"/>
      <c r="FC135" s="4"/>
      <c r="FD135" s="4"/>
      <c r="FE135" s="4"/>
      <c r="FF135" s="4"/>
      <c r="FG135" s="4"/>
      <c r="FH135" s="4"/>
      <c r="FI135" s="4"/>
      <c r="FJ135" s="4"/>
      <c r="FK135" s="4"/>
      <c r="FL135" s="4"/>
      <c r="FM135" s="4"/>
      <c r="FN135" s="4"/>
      <c r="FO135" s="4"/>
      <c r="FP135" s="4"/>
      <c r="FQ135" s="4"/>
      <c r="FR135" s="4"/>
      <c r="FS135" s="4"/>
      <c r="FT135" s="4"/>
      <c r="FU135" s="4"/>
      <c r="FV135" s="4"/>
      <c r="FW135" s="4"/>
      <c r="FX135" s="4"/>
      <c r="FY135" s="4"/>
      <c r="FZ135" s="4"/>
      <c r="GA135" s="4"/>
      <c r="GB135" s="4"/>
      <c r="GC135" s="4"/>
      <c r="GD135" s="4"/>
      <c r="GE135" s="4"/>
      <c r="GF135" s="4"/>
      <c r="GG135" s="4"/>
      <c r="GH135" s="4"/>
      <c r="GI135" s="4"/>
      <c r="GJ135" s="4"/>
      <c r="GK135" s="4"/>
      <c r="GL135" s="4"/>
      <c r="GM135" s="4"/>
      <c r="GN135" s="4"/>
      <c r="GO135" s="4"/>
      <c r="GP135" s="4"/>
      <c r="GQ135" s="4"/>
      <c r="GR135" s="4"/>
      <c r="GS135" s="4"/>
      <c r="GT135" s="4"/>
      <c r="GU135" s="4"/>
      <c r="GV135" s="4"/>
      <c r="GW135" s="4"/>
      <c r="GX135" s="4"/>
      <c r="GY135" s="4"/>
      <c r="GZ135" s="4"/>
      <c r="HA135" s="4"/>
      <c r="HB135" s="4"/>
      <c r="HC135" s="4"/>
      <c r="HD135" s="4"/>
      <c r="HE135" s="4"/>
      <c r="HF135" s="4"/>
      <c r="HG135" s="4"/>
      <c r="HH135" s="4"/>
      <c r="HI135" s="4"/>
      <c r="HJ135" s="4"/>
      <c r="HK135" s="4"/>
      <c r="HL135" s="4"/>
      <c r="HM135" s="4"/>
      <c r="HN135" s="4"/>
      <c r="HO135" s="4"/>
      <c r="HP135" s="4"/>
    </row>
    <row r="136" spans="1:224" s="8" customFormat="1" ht="16.5" customHeight="1">
      <c r="A136" s="83"/>
      <c r="B136" s="108" t="s">
        <v>188</v>
      </c>
      <c r="C136" s="85">
        <v>0</v>
      </c>
      <c r="D136" s="85">
        <v>0</v>
      </c>
      <c r="E136" s="85">
        <v>0</v>
      </c>
      <c r="F136" s="63">
        <v>0</v>
      </c>
      <c r="G136" s="63">
        <v>0</v>
      </c>
      <c r="H136" s="7"/>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c r="CT136" s="4"/>
      <c r="CU136" s="4"/>
      <c r="CV136" s="4"/>
      <c r="CW136" s="4"/>
      <c r="CX136" s="4"/>
      <c r="CY136" s="4"/>
      <c r="CZ136" s="4"/>
      <c r="DA136" s="4"/>
      <c r="DB136" s="4"/>
      <c r="DC136" s="4"/>
      <c r="DD136" s="4"/>
      <c r="DE136" s="4"/>
      <c r="DF136" s="4"/>
      <c r="DG136" s="4"/>
      <c r="DH136" s="4"/>
      <c r="DI136" s="4"/>
      <c r="DJ136" s="4"/>
      <c r="DK136" s="4"/>
      <c r="DL136" s="4"/>
      <c r="DM136" s="4"/>
      <c r="DN136" s="4"/>
      <c r="DO136" s="4"/>
      <c r="DP136" s="4"/>
      <c r="DQ136" s="4"/>
      <c r="DR136" s="4"/>
      <c r="DS136" s="4"/>
      <c r="DT136" s="4"/>
      <c r="DU136" s="4"/>
      <c r="DV136" s="4"/>
      <c r="DW136" s="4"/>
      <c r="DX136" s="4"/>
      <c r="DY136" s="4"/>
      <c r="DZ136" s="4"/>
      <c r="EA136" s="4"/>
      <c r="EB136" s="4"/>
      <c r="EC136" s="4"/>
      <c r="ED136" s="4"/>
      <c r="EE136" s="4"/>
      <c r="EF136" s="4"/>
      <c r="EG136" s="4"/>
      <c r="EH136" s="4"/>
      <c r="EI136" s="4"/>
      <c r="EJ136" s="4"/>
      <c r="EK136" s="4"/>
      <c r="EL136" s="4"/>
      <c r="EM136" s="4"/>
      <c r="EN136" s="4"/>
      <c r="EO136" s="4"/>
      <c r="EP136" s="4"/>
      <c r="EQ136" s="4"/>
      <c r="ER136" s="4"/>
      <c r="ES136" s="4"/>
      <c r="ET136" s="4"/>
      <c r="EU136" s="4"/>
      <c r="EV136" s="4"/>
      <c r="EW136" s="4"/>
      <c r="EX136" s="4"/>
      <c r="EY136" s="4"/>
      <c r="EZ136" s="4"/>
      <c r="FA136" s="4"/>
      <c r="FB136" s="4"/>
      <c r="FC136" s="4"/>
      <c r="FD136" s="4"/>
      <c r="FE136" s="4"/>
      <c r="FF136" s="4"/>
      <c r="FG136" s="4"/>
      <c r="FH136" s="4"/>
      <c r="FI136" s="4"/>
      <c r="FJ136" s="4"/>
      <c r="FK136" s="4"/>
      <c r="FL136" s="4"/>
      <c r="FM136" s="4"/>
      <c r="FN136" s="4"/>
      <c r="FO136" s="4"/>
      <c r="FP136" s="4"/>
      <c r="FQ136" s="4"/>
      <c r="FR136" s="4"/>
      <c r="FS136" s="4"/>
      <c r="FT136" s="4"/>
      <c r="FU136" s="4"/>
      <c r="FV136" s="4"/>
      <c r="FW136" s="4"/>
      <c r="FX136" s="4"/>
      <c r="FY136" s="4"/>
      <c r="FZ136" s="4"/>
      <c r="GA136" s="4"/>
      <c r="GB136" s="4"/>
      <c r="GC136" s="4"/>
      <c r="GD136" s="4"/>
      <c r="GE136" s="4"/>
      <c r="GF136" s="4"/>
      <c r="GG136" s="4"/>
      <c r="GH136" s="4"/>
      <c r="GI136" s="4"/>
      <c r="GJ136" s="4"/>
      <c r="GK136" s="4"/>
      <c r="GL136" s="4"/>
      <c r="GM136" s="4"/>
      <c r="GN136" s="4"/>
      <c r="GO136" s="4"/>
      <c r="GP136" s="4"/>
      <c r="GQ136" s="4"/>
      <c r="GR136" s="4"/>
      <c r="GS136" s="4"/>
      <c r="GT136" s="4"/>
      <c r="GU136" s="4"/>
      <c r="GV136" s="4"/>
      <c r="GW136" s="4"/>
      <c r="GX136" s="4"/>
      <c r="GY136" s="4"/>
      <c r="GZ136" s="4"/>
      <c r="HA136" s="4"/>
      <c r="HB136" s="4"/>
      <c r="HC136" s="4"/>
      <c r="HD136" s="4"/>
      <c r="HE136" s="4"/>
      <c r="HF136" s="4"/>
      <c r="HG136" s="4"/>
      <c r="HH136" s="4"/>
      <c r="HI136" s="4"/>
      <c r="HJ136" s="4"/>
      <c r="HK136" s="4"/>
      <c r="HL136" s="4"/>
      <c r="HM136" s="4"/>
      <c r="HN136" s="4"/>
      <c r="HO136" s="4"/>
      <c r="HP136" s="4"/>
    </row>
    <row r="137" spans="1:8" ht="16.5" customHeight="1">
      <c r="A137" s="83"/>
      <c r="B137" s="86" t="s">
        <v>136</v>
      </c>
      <c r="C137" s="85">
        <v>0</v>
      </c>
      <c r="D137" s="85">
        <v>0</v>
      </c>
      <c r="E137" s="85">
        <v>0</v>
      </c>
      <c r="F137" s="63">
        <v>-27961</v>
      </c>
      <c r="G137" s="63">
        <v>0</v>
      </c>
      <c r="H137" s="7"/>
    </row>
    <row r="138" spans="1:8" ht="16.5" customHeight="1">
      <c r="A138" s="77" t="s">
        <v>189</v>
      </c>
      <c r="B138" s="110" t="s">
        <v>190</v>
      </c>
      <c r="C138" s="79">
        <f>+C139+C140+C141+C142</f>
        <v>14156300</v>
      </c>
      <c r="D138" s="79">
        <f>+D139+D140+D141+D142</f>
        <v>14134790</v>
      </c>
      <c r="E138" s="79">
        <f>+E139+E140+E141+E142</f>
        <v>7349200</v>
      </c>
      <c r="F138" s="79">
        <f>+F139+F140+F141+F142</f>
        <v>7349180</v>
      </c>
      <c r="G138" s="79">
        <f>+G139+G140+G141+G142</f>
        <v>1261340</v>
      </c>
      <c r="H138" s="7"/>
    </row>
    <row r="139" spans="1:224" ht="15">
      <c r="A139" s="83"/>
      <c r="B139" s="84" t="s">
        <v>191</v>
      </c>
      <c r="C139" s="85">
        <v>14120000</v>
      </c>
      <c r="D139" s="85">
        <v>14096000</v>
      </c>
      <c r="E139" s="85">
        <v>7326500</v>
      </c>
      <c r="F139" s="63">
        <v>7326500</v>
      </c>
      <c r="G139" s="63">
        <v>1256120</v>
      </c>
      <c r="H139" s="7"/>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c r="AN139" s="8"/>
      <c r="AO139" s="8"/>
      <c r="AP139" s="8"/>
      <c r="AQ139" s="8"/>
      <c r="AR139" s="8"/>
      <c r="AS139" s="8"/>
      <c r="AT139" s="8"/>
      <c r="AU139" s="8"/>
      <c r="AV139" s="8"/>
      <c r="AW139" s="8"/>
      <c r="AX139" s="8"/>
      <c r="AY139" s="8"/>
      <c r="AZ139" s="8"/>
      <c r="BA139" s="8"/>
      <c r="BB139" s="8"/>
      <c r="BC139" s="8"/>
      <c r="BD139" s="8"/>
      <c r="BE139" s="8"/>
      <c r="BF139" s="8"/>
      <c r="BG139" s="8"/>
      <c r="BH139" s="8"/>
      <c r="BI139" s="8"/>
      <c r="BJ139" s="8"/>
      <c r="BK139" s="8"/>
      <c r="BL139" s="8"/>
      <c r="BM139" s="8"/>
      <c r="BN139" s="8"/>
      <c r="BO139" s="8"/>
      <c r="BP139" s="8"/>
      <c r="BQ139" s="8"/>
      <c r="BR139" s="8"/>
      <c r="BS139" s="8"/>
      <c r="BT139" s="8"/>
      <c r="BU139" s="8"/>
      <c r="BV139" s="8"/>
      <c r="BW139" s="8"/>
      <c r="BX139" s="8"/>
      <c r="BY139" s="8"/>
      <c r="BZ139" s="8"/>
      <c r="CA139" s="8"/>
      <c r="CB139" s="8"/>
      <c r="CC139" s="8"/>
      <c r="CD139" s="8"/>
      <c r="CE139" s="8"/>
      <c r="CF139" s="8"/>
      <c r="CG139" s="8"/>
      <c r="CH139" s="8"/>
      <c r="CI139" s="8"/>
      <c r="CJ139" s="8"/>
      <c r="CK139" s="8"/>
      <c r="CL139" s="8"/>
      <c r="CM139" s="8"/>
      <c r="CN139" s="8"/>
      <c r="CO139" s="8"/>
      <c r="CP139" s="8"/>
      <c r="CQ139" s="8"/>
      <c r="CR139" s="8"/>
      <c r="CS139" s="8"/>
      <c r="CT139" s="8"/>
      <c r="CU139" s="8"/>
      <c r="CV139" s="8"/>
      <c r="CW139" s="8"/>
      <c r="CX139" s="8"/>
      <c r="CY139" s="8"/>
      <c r="CZ139" s="8"/>
      <c r="DA139" s="8"/>
      <c r="DB139" s="8"/>
      <c r="DC139" s="8"/>
      <c r="DD139" s="8"/>
      <c r="DE139" s="8"/>
      <c r="DF139" s="8"/>
      <c r="DG139" s="8"/>
      <c r="DH139" s="8"/>
      <c r="DI139" s="8"/>
      <c r="DJ139" s="8"/>
      <c r="DK139" s="8"/>
      <c r="DL139" s="8"/>
      <c r="DM139" s="8"/>
      <c r="DN139" s="8"/>
      <c r="DO139" s="8"/>
      <c r="DP139" s="8"/>
      <c r="DQ139" s="8"/>
      <c r="DR139" s="8"/>
      <c r="DS139" s="8"/>
      <c r="DT139" s="8"/>
      <c r="DU139" s="8"/>
      <c r="DV139" s="8"/>
      <c r="DW139" s="8"/>
      <c r="DX139" s="8"/>
      <c r="DY139" s="8"/>
      <c r="DZ139" s="8"/>
      <c r="EA139" s="8"/>
      <c r="EB139" s="8"/>
      <c r="EC139" s="8"/>
      <c r="ED139" s="8"/>
      <c r="EE139" s="8"/>
      <c r="EF139" s="8"/>
      <c r="EG139" s="8"/>
      <c r="EH139" s="8"/>
      <c r="EI139" s="8"/>
      <c r="EJ139" s="8"/>
      <c r="EK139" s="8"/>
      <c r="EL139" s="8"/>
      <c r="EM139" s="8"/>
      <c r="EN139" s="8"/>
      <c r="EO139" s="8"/>
      <c r="EP139" s="8"/>
      <c r="EQ139" s="8"/>
      <c r="ER139" s="8"/>
      <c r="ES139" s="8"/>
      <c r="ET139" s="8"/>
      <c r="EU139" s="8"/>
      <c r="EV139" s="8"/>
      <c r="EW139" s="8"/>
      <c r="EX139" s="8"/>
      <c r="EY139" s="8"/>
      <c r="EZ139" s="8"/>
      <c r="FA139" s="8"/>
      <c r="FB139" s="8"/>
      <c r="FC139" s="8"/>
      <c r="FD139" s="8"/>
      <c r="FE139" s="8"/>
      <c r="FF139" s="8"/>
      <c r="FG139" s="8"/>
      <c r="FH139" s="8"/>
      <c r="FI139" s="8"/>
      <c r="FJ139" s="8"/>
      <c r="FK139" s="8"/>
      <c r="FL139" s="8"/>
      <c r="FM139" s="8"/>
      <c r="FN139" s="8"/>
      <c r="FO139" s="8"/>
      <c r="FP139" s="8"/>
      <c r="FQ139" s="8"/>
      <c r="FR139" s="8"/>
      <c r="FS139" s="8"/>
      <c r="FT139" s="8"/>
      <c r="FU139" s="8"/>
      <c r="FV139" s="8"/>
      <c r="FW139" s="8"/>
      <c r="FX139" s="8"/>
      <c r="FY139" s="8"/>
      <c r="FZ139" s="8"/>
      <c r="GA139" s="8"/>
      <c r="GB139" s="8"/>
      <c r="GC139" s="8"/>
      <c r="GD139" s="8"/>
      <c r="GE139" s="8"/>
      <c r="GF139" s="8"/>
      <c r="GG139" s="8"/>
      <c r="GH139" s="8"/>
      <c r="GI139" s="8"/>
      <c r="GJ139" s="8"/>
      <c r="GK139" s="8"/>
      <c r="GL139" s="8"/>
      <c r="GM139" s="8"/>
      <c r="GN139" s="8"/>
      <c r="GO139" s="8"/>
      <c r="GP139" s="8"/>
      <c r="GQ139" s="8"/>
      <c r="GR139" s="8"/>
      <c r="GS139" s="8"/>
      <c r="GT139" s="8"/>
      <c r="GU139" s="8"/>
      <c r="GV139" s="8"/>
      <c r="GW139" s="8"/>
      <c r="GX139" s="8"/>
      <c r="GY139" s="8"/>
      <c r="GZ139" s="8"/>
      <c r="HA139" s="8"/>
      <c r="HB139" s="8"/>
      <c r="HC139" s="8"/>
      <c r="HD139" s="8"/>
      <c r="HE139" s="8"/>
      <c r="HF139" s="8"/>
      <c r="HG139" s="8"/>
      <c r="HH139" s="8"/>
      <c r="HI139" s="8"/>
      <c r="HJ139" s="8"/>
      <c r="HK139" s="8"/>
      <c r="HL139" s="8"/>
      <c r="HM139" s="8"/>
      <c r="HN139" s="8"/>
      <c r="HO139" s="8"/>
      <c r="HP139" s="8"/>
    </row>
    <row r="140" spans="1:8" ht="27">
      <c r="A140" s="83"/>
      <c r="B140" s="84" t="s">
        <v>192</v>
      </c>
      <c r="C140" s="85">
        <v>0</v>
      </c>
      <c r="D140" s="85">
        <v>0</v>
      </c>
      <c r="E140" s="85">
        <v>0</v>
      </c>
      <c r="F140" s="63">
        <v>0</v>
      </c>
      <c r="G140" s="63">
        <v>0</v>
      </c>
      <c r="H140" s="7"/>
    </row>
    <row r="141" spans="1:8" ht="27">
      <c r="A141" s="83"/>
      <c r="B141" s="84" t="s">
        <v>193</v>
      </c>
      <c r="C141" s="85">
        <v>36300</v>
      </c>
      <c r="D141" s="85">
        <v>38790</v>
      </c>
      <c r="E141" s="85">
        <v>22700</v>
      </c>
      <c r="F141" s="63">
        <v>22680</v>
      </c>
      <c r="G141" s="63">
        <v>5220</v>
      </c>
      <c r="H141" s="7"/>
    </row>
    <row r="142" spans="1:224" s="8" customFormat="1" ht="27">
      <c r="A142" s="83"/>
      <c r="B142" s="84" t="s">
        <v>194</v>
      </c>
      <c r="C142" s="85">
        <v>0</v>
      </c>
      <c r="D142" s="85">
        <v>0</v>
      </c>
      <c r="E142" s="85">
        <v>0</v>
      </c>
      <c r="F142" s="63">
        <v>0</v>
      </c>
      <c r="G142" s="63">
        <v>0</v>
      </c>
      <c r="H142" s="7"/>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c r="BL142" s="4"/>
      <c r="BM142" s="4"/>
      <c r="BN142" s="4"/>
      <c r="BO142" s="4"/>
      <c r="BP142" s="4"/>
      <c r="BQ142" s="4"/>
      <c r="BR142" s="4"/>
      <c r="BS142" s="4"/>
      <c r="BT142" s="4"/>
      <c r="BU142" s="4"/>
      <c r="BV142" s="4"/>
      <c r="BW142" s="4"/>
      <c r="BX142" s="4"/>
      <c r="BY142" s="4"/>
      <c r="BZ142" s="4"/>
      <c r="CA142" s="4"/>
      <c r="CB142" s="4"/>
      <c r="CC142" s="4"/>
      <c r="CD142" s="4"/>
      <c r="CE142" s="4"/>
      <c r="CF142" s="4"/>
      <c r="CG142" s="4"/>
      <c r="CH142" s="4"/>
      <c r="CI142" s="4"/>
      <c r="CJ142" s="4"/>
      <c r="CK142" s="4"/>
      <c r="CL142" s="4"/>
      <c r="CM142" s="4"/>
      <c r="CN142" s="4"/>
      <c r="CO142" s="4"/>
      <c r="CP142" s="4"/>
      <c r="CQ142" s="4"/>
      <c r="CR142" s="4"/>
      <c r="CS142" s="4"/>
      <c r="CT142" s="4"/>
      <c r="CU142" s="4"/>
      <c r="CV142" s="4"/>
      <c r="CW142" s="4"/>
      <c r="CX142" s="4"/>
      <c r="CY142" s="4"/>
      <c r="CZ142" s="4"/>
      <c r="DA142" s="4"/>
      <c r="DB142" s="4"/>
      <c r="DC142" s="4"/>
      <c r="DD142" s="4"/>
      <c r="DE142" s="4"/>
      <c r="DF142" s="4"/>
      <c r="DG142" s="4"/>
      <c r="DH142" s="4"/>
      <c r="DI142" s="4"/>
      <c r="DJ142" s="4"/>
      <c r="DK142" s="4"/>
      <c r="DL142" s="4"/>
      <c r="DM142" s="4"/>
      <c r="DN142" s="4"/>
      <c r="DO142" s="4"/>
      <c r="DP142" s="4"/>
      <c r="DQ142" s="4"/>
      <c r="DR142" s="4"/>
      <c r="DS142" s="4"/>
      <c r="DT142" s="4"/>
      <c r="DU142" s="4"/>
      <c r="DV142" s="4"/>
      <c r="DW142" s="4"/>
      <c r="DX142" s="4"/>
      <c r="DY142" s="4"/>
      <c r="DZ142" s="4"/>
      <c r="EA142" s="4"/>
      <c r="EB142" s="4"/>
      <c r="EC142" s="4"/>
      <c r="ED142" s="4"/>
      <c r="EE142" s="4"/>
      <c r="EF142" s="4"/>
      <c r="EG142" s="4"/>
      <c r="EH142" s="4"/>
      <c r="EI142" s="4"/>
      <c r="EJ142" s="4"/>
      <c r="EK142" s="4"/>
      <c r="EL142" s="4"/>
      <c r="EM142" s="4"/>
      <c r="EN142" s="4"/>
      <c r="EO142" s="4"/>
      <c r="EP142" s="4"/>
      <c r="EQ142" s="4"/>
      <c r="ER142" s="4"/>
      <c r="ES142" s="4"/>
      <c r="ET142" s="4"/>
      <c r="EU142" s="4"/>
      <c r="EV142" s="4"/>
      <c r="EW142" s="4"/>
      <c r="EX142" s="4"/>
      <c r="EY142" s="4"/>
      <c r="EZ142" s="4"/>
      <c r="FA142" s="4"/>
      <c r="FB142" s="4"/>
      <c r="FC142" s="4"/>
      <c r="FD142" s="4"/>
      <c r="FE142" s="4"/>
      <c r="FF142" s="4"/>
      <c r="FG142" s="4"/>
      <c r="FH142" s="4"/>
      <c r="FI142" s="4"/>
      <c r="FJ142" s="4"/>
      <c r="FK142" s="4"/>
      <c r="FL142" s="4"/>
      <c r="FM142" s="4"/>
      <c r="FN142" s="4"/>
      <c r="FO142" s="4"/>
      <c r="FP142" s="4"/>
      <c r="FQ142" s="4"/>
      <c r="FR142" s="4"/>
      <c r="FS142" s="4"/>
      <c r="FT142" s="4"/>
      <c r="FU142" s="4"/>
      <c r="FV142" s="4"/>
      <c r="FW142" s="4"/>
      <c r="FX142" s="4"/>
      <c r="FY142" s="4"/>
      <c r="FZ142" s="4"/>
      <c r="GA142" s="4"/>
      <c r="GB142" s="4"/>
      <c r="GC142" s="4"/>
      <c r="GD142" s="4"/>
      <c r="GE142" s="4"/>
      <c r="GF142" s="4"/>
      <c r="GG142" s="4"/>
      <c r="GH142" s="4"/>
      <c r="GI142" s="4"/>
      <c r="GJ142" s="4"/>
      <c r="GK142" s="4"/>
      <c r="GL142" s="4"/>
      <c r="GM142" s="4"/>
      <c r="GN142" s="4"/>
      <c r="GO142" s="4"/>
      <c r="GP142" s="4"/>
      <c r="GQ142" s="4"/>
      <c r="GR142" s="4"/>
      <c r="GS142" s="4"/>
      <c r="GT142" s="4"/>
      <c r="GU142" s="4"/>
      <c r="GV142" s="4"/>
      <c r="GW142" s="4"/>
      <c r="GX142" s="4"/>
      <c r="GY142" s="4"/>
      <c r="GZ142" s="4"/>
      <c r="HA142" s="4"/>
      <c r="HB142" s="4"/>
      <c r="HC142" s="4"/>
      <c r="HD142" s="4"/>
      <c r="HE142" s="4"/>
      <c r="HF142" s="4"/>
      <c r="HG142" s="4"/>
      <c r="HH142" s="4"/>
      <c r="HI142" s="4"/>
      <c r="HJ142" s="4"/>
      <c r="HK142" s="4"/>
      <c r="HL142" s="4"/>
      <c r="HM142" s="4"/>
      <c r="HN142" s="4"/>
      <c r="HO142" s="4"/>
      <c r="HP142" s="4"/>
    </row>
    <row r="143" spans="1:8" ht="15">
      <c r="A143" s="83"/>
      <c r="B143" s="86" t="s">
        <v>136</v>
      </c>
      <c r="C143" s="85">
        <v>0</v>
      </c>
      <c r="D143" s="85">
        <v>0</v>
      </c>
      <c r="E143" s="85">
        <v>0</v>
      </c>
      <c r="F143" s="63">
        <v>-262</v>
      </c>
      <c r="G143" s="63">
        <v>0</v>
      </c>
      <c r="H143" s="7"/>
    </row>
    <row r="144" spans="1:8" ht="16.5" customHeight="1">
      <c r="A144" s="77" t="s">
        <v>195</v>
      </c>
      <c r="B144" s="110" t="s">
        <v>196</v>
      </c>
      <c r="C144" s="87">
        <f>+C145+C146</f>
        <v>1548000</v>
      </c>
      <c r="D144" s="87">
        <f>+D145+D146</f>
        <v>1551000</v>
      </c>
      <c r="E144" s="87">
        <f>+E145+E146</f>
        <v>855950</v>
      </c>
      <c r="F144" s="87">
        <f>+F145+F146</f>
        <v>855950</v>
      </c>
      <c r="G144" s="87">
        <f>+G145+G146</f>
        <v>136450</v>
      </c>
      <c r="H144" s="7"/>
    </row>
    <row r="145" spans="1:8" ht="16.5" customHeight="1">
      <c r="A145" s="77"/>
      <c r="B145" s="108" t="s">
        <v>182</v>
      </c>
      <c r="C145" s="85">
        <v>1548000</v>
      </c>
      <c r="D145" s="85">
        <v>1551000</v>
      </c>
      <c r="E145" s="85">
        <v>855950</v>
      </c>
      <c r="F145" s="63">
        <v>855950</v>
      </c>
      <c r="G145" s="63">
        <v>136450</v>
      </c>
      <c r="H145" s="7"/>
    </row>
    <row r="146" spans="1:8" ht="16.5" customHeight="1">
      <c r="A146" s="83"/>
      <c r="B146" s="108" t="s">
        <v>188</v>
      </c>
      <c r="C146" s="85">
        <v>0</v>
      </c>
      <c r="D146" s="85">
        <v>0</v>
      </c>
      <c r="E146" s="85">
        <v>0</v>
      </c>
      <c r="F146" s="63">
        <v>0</v>
      </c>
      <c r="G146" s="63">
        <v>0</v>
      </c>
      <c r="H146" s="7"/>
    </row>
    <row r="147" spans="1:8" ht="16.5" customHeight="1">
      <c r="A147" s="83"/>
      <c r="B147" s="86" t="s">
        <v>136</v>
      </c>
      <c r="C147" s="85">
        <v>0</v>
      </c>
      <c r="D147" s="85">
        <v>0</v>
      </c>
      <c r="E147" s="85">
        <v>0</v>
      </c>
      <c r="F147" s="63">
        <v>-547</v>
      </c>
      <c r="G147" s="63">
        <v>-1</v>
      </c>
      <c r="H147" s="7"/>
    </row>
    <row r="148" spans="1:8" ht="16.5" customHeight="1">
      <c r="A148" s="77" t="s">
        <v>197</v>
      </c>
      <c r="B148" s="86" t="s">
        <v>198</v>
      </c>
      <c r="C148" s="85">
        <v>701000</v>
      </c>
      <c r="D148" s="85">
        <v>723000</v>
      </c>
      <c r="E148" s="85">
        <v>337870</v>
      </c>
      <c r="F148" s="100">
        <v>337869</v>
      </c>
      <c r="G148" s="100">
        <v>64688</v>
      </c>
      <c r="H148" s="7"/>
    </row>
    <row r="149" spans="1:8" ht="16.5" customHeight="1">
      <c r="A149" s="77"/>
      <c r="B149" s="86" t="s">
        <v>136</v>
      </c>
      <c r="C149" s="85">
        <v>0</v>
      </c>
      <c r="D149" s="85">
        <v>0</v>
      </c>
      <c r="E149" s="85">
        <v>0</v>
      </c>
      <c r="F149" s="100">
        <v>-4295</v>
      </c>
      <c r="G149" s="100">
        <v>0</v>
      </c>
      <c r="H149" s="7"/>
    </row>
    <row r="150" spans="1:8" ht="16.5" customHeight="1">
      <c r="A150" s="77" t="s">
        <v>199</v>
      </c>
      <c r="B150" s="80" t="s">
        <v>200</v>
      </c>
      <c r="C150" s="81">
        <f>+C151+C157</f>
        <v>170275000</v>
      </c>
      <c r="D150" s="81">
        <f>+D151+D157</f>
        <v>169692000</v>
      </c>
      <c r="E150" s="81">
        <f>+E151+E157</f>
        <v>97194520</v>
      </c>
      <c r="F150" s="81">
        <f>+F151+F157</f>
        <v>97194520</v>
      </c>
      <c r="G150" s="81">
        <f>+G151+G157</f>
        <v>17031800</v>
      </c>
      <c r="H150" s="7"/>
    </row>
    <row r="151" spans="1:8" ht="16.5" customHeight="1">
      <c r="A151" s="83" t="s">
        <v>201</v>
      </c>
      <c r="B151" s="80" t="s">
        <v>202</v>
      </c>
      <c r="C151" s="87">
        <f>C152+C154+C153+C155</f>
        <v>170275000</v>
      </c>
      <c r="D151" s="87">
        <f>D152+D154+D153+D155</f>
        <v>169692000</v>
      </c>
      <c r="E151" s="87">
        <f>E152+E154+E153+E155</f>
        <v>97194520</v>
      </c>
      <c r="F151" s="87">
        <f>F152+F154+F153+F155</f>
        <v>97194520</v>
      </c>
      <c r="G151" s="87">
        <f>G152+G154+G153+G155</f>
        <v>17031800</v>
      </c>
      <c r="H151" s="7"/>
    </row>
    <row r="152" spans="1:8" ht="15">
      <c r="A152" s="83"/>
      <c r="B152" s="84" t="s">
        <v>142</v>
      </c>
      <c r="C152" s="85">
        <v>170275000</v>
      </c>
      <c r="D152" s="85">
        <v>169692000</v>
      </c>
      <c r="E152" s="85">
        <v>97194520</v>
      </c>
      <c r="F152" s="63">
        <v>97194520</v>
      </c>
      <c r="G152" s="63">
        <v>17031800</v>
      </c>
      <c r="H152" s="7"/>
    </row>
    <row r="153" spans="1:8" ht="52.5">
      <c r="A153" s="83"/>
      <c r="B153" s="84" t="s">
        <v>203</v>
      </c>
      <c r="C153" s="85">
        <v>0</v>
      </c>
      <c r="D153" s="85">
        <v>0</v>
      </c>
      <c r="E153" s="85">
        <v>0</v>
      </c>
      <c r="F153" s="63">
        <v>0</v>
      </c>
      <c r="G153" s="63">
        <v>0</v>
      </c>
      <c r="H153" s="7"/>
    </row>
    <row r="154" spans="1:8" ht="27">
      <c r="A154" s="83"/>
      <c r="B154" s="84" t="s">
        <v>204</v>
      </c>
      <c r="C154" s="85">
        <v>0</v>
      </c>
      <c r="D154" s="85">
        <v>0</v>
      </c>
      <c r="E154" s="85">
        <v>0</v>
      </c>
      <c r="F154" s="100">
        <v>0</v>
      </c>
      <c r="G154" s="100">
        <v>0</v>
      </c>
      <c r="H154" s="7"/>
    </row>
    <row r="155" spans="1:8" ht="15">
      <c r="A155" s="83"/>
      <c r="B155" s="111" t="s">
        <v>205</v>
      </c>
      <c r="C155" s="85">
        <v>0</v>
      </c>
      <c r="D155" s="85">
        <v>0</v>
      </c>
      <c r="E155" s="85">
        <v>0</v>
      </c>
      <c r="F155" s="63">
        <v>0</v>
      </c>
      <c r="G155" s="63">
        <v>0</v>
      </c>
      <c r="H155" s="7"/>
    </row>
    <row r="156" spans="1:8" ht="15">
      <c r="A156" s="83"/>
      <c r="B156" s="86" t="s">
        <v>136</v>
      </c>
      <c r="C156" s="85">
        <v>0</v>
      </c>
      <c r="D156" s="85">
        <v>0</v>
      </c>
      <c r="E156" s="85">
        <v>0</v>
      </c>
      <c r="F156" s="63">
        <v>-325561</v>
      </c>
      <c r="G156" s="63">
        <v>-58731</v>
      </c>
      <c r="H156" s="7"/>
    </row>
    <row r="157" spans="1:8" ht="16.5" customHeight="1">
      <c r="A157" s="83" t="s">
        <v>206</v>
      </c>
      <c r="B157" s="80" t="s">
        <v>207</v>
      </c>
      <c r="C157" s="87">
        <f>C158+C159</f>
        <v>0</v>
      </c>
      <c r="D157" s="87">
        <f>D158+D159</f>
        <v>0</v>
      </c>
      <c r="E157" s="87">
        <f>E158+E159</f>
        <v>0</v>
      </c>
      <c r="F157" s="87">
        <f>F158+F159</f>
        <v>0</v>
      </c>
      <c r="G157" s="87">
        <f>G158+G159</f>
        <v>0</v>
      </c>
      <c r="H157" s="7"/>
    </row>
    <row r="158" spans="1:8" ht="16.5" customHeight="1">
      <c r="A158" s="83"/>
      <c r="B158" s="84" t="s">
        <v>142</v>
      </c>
      <c r="C158" s="85">
        <v>0</v>
      </c>
      <c r="D158" s="85">
        <v>0</v>
      </c>
      <c r="E158" s="85">
        <v>0</v>
      </c>
      <c r="F158" s="63">
        <v>0</v>
      </c>
      <c r="G158" s="63">
        <v>0</v>
      </c>
      <c r="H158" s="7"/>
    </row>
    <row r="159" spans="1:8" ht="16.5" customHeight="1">
      <c r="A159" s="83"/>
      <c r="B159" s="112" t="s">
        <v>208</v>
      </c>
      <c r="C159" s="85">
        <v>0</v>
      </c>
      <c r="D159" s="85">
        <v>0</v>
      </c>
      <c r="E159" s="85">
        <v>0</v>
      </c>
      <c r="F159" s="63">
        <v>0</v>
      </c>
      <c r="G159" s="63">
        <v>0</v>
      </c>
      <c r="H159" s="7"/>
    </row>
    <row r="160" spans="1:8" ht="16.5" customHeight="1">
      <c r="A160" s="83"/>
      <c r="B160" s="86" t="s">
        <v>136</v>
      </c>
      <c r="C160" s="85">
        <v>0</v>
      </c>
      <c r="D160" s="85">
        <v>0</v>
      </c>
      <c r="E160" s="85">
        <v>0</v>
      </c>
      <c r="F160" s="63">
        <v>0</v>
      </c>
      <c r="G160" s="63">
        <v>0</v>
      </c>
      <c r="H160" s="7"/>
    </row>
    <row r="161" spans="1:8" ht="16.5" customHeight="1">
      <c r="A161" s="77" t="s">
        <v>209</v>
      </c>
      <c r="B161" s="86" t="s">
        <v>210</v>
      </c>
      <c r="C161" s="85">
        <v>1959000</v>
      </c>
      <c r="D161" s="85">
        <v>1974000</v>
      </c>
      <c r="E161" s="85">
        <v>982250</v>
      </c>
      <c r="F161" s="63">
        <v>967692</v>
      </c>
      <c r="G161" s="63">
        <v>165442</v>
      </c>
      <c r="H161" s="7"/>
    </row>
    <row r="162" spans="1:8" ht="16.5" customHeight="1">
      <c r="A162" s="77"/>
      <c r="B162" s="86" t="s">
        <v>136</v>
      </c>
      <c r="C162" s="85">
        <v>0</v>
      </c>
      <c r="D162" s="85">
        <v>0</v>
      </c>
      <c r="E162" s="85">
        <v>0</v>
      </c>
      <c r="F162" s="63">
        <v>0</v>
      </c>
      <c r="G162" s="63">
        <v>0</v>
      </c>
      <c r="H162" s="7"/>
    </row>
    <row r="163" spans="1:8" ht="16.5" customHeight="1">
      <c r="A163" s="77" t="s">
        <v>211</v>
      </c>
      <c r="B163" s="86" t="s">
        <v>212</v>
      </c>
      <c r="C163" s="85">
        <v>3908020</v>
      </c>
      <c r="D163" s="85">
        <v>3908020</v>
      </c>
      <c r="E163" s="85">
        <v>3901400</v>
      </c>
      <c r="F163" s="63">
        <v>3901391</v>
      </c>
      <c r="G163" s="63">
        <v>193409</v>
      </c>
      <c r="H163" s="7"/>
    </row>
    <row r="164" spans="1:8" ht="16.5" customHeight="1">
      <c r="A164" s="77"/>
      <c r="B164" s="86" t="s">
        <v>136</v>
      </c>
      <c r="C164" s="85">
        <v>0</v>
      </c>
      <c r="D164" s="85">
        <v>0</v>
      </c>
      <c r="E164" s="85">
        <v>0</v>
      </c>
      <c r="F164" s="63">
        <v>-70750</v>
      </c>
      <c r="G164" s="63">
        <v>-44852</v>
      </c>
      <c r="H164" s="7"/>
    </row>
    <row r="165" spans="1:8" ht="27">
      <c r="A165" s="77"/>
      <c r="B165" s="80" t="s">
        <v>213</v>
      </c>
      <c r="C165" s="87">
        <f>C84+C93+C106+C122+C124+C126+C131+C133+C137+C143+C147+C149+C156+C160+C162+C164</f>
        <v>0</v>
      </c>
      <c r="D165" s="87">
        <f>D84+D93+D106+D122+D124+D126+D131+D133+D137+D143+D147+D149+D156+D160+D162+D164</f>
        <v>0</v>
      </c>
      <c r="E165" s="87">
        <f>E84+E93+E106+E122+E124+E126+E131+E133+E137+E143+E147+E149+E156+E160+E162+E164</f>
        <v>0</v>
      </c>
      <c r="F165" s="87">
        <f>F84+F93+F106+F122+F124+F126+F131+F133+F137+F143+F147+F149+F156+F160+F162+F164</f>
        <v>-466959</v>
      </c>
      <c r="G165" s="87">
        <f>G84+G93+G106+G122+G124+G126+G131+G133+G137+G143+G147+G149+G156+G160+G162+G164</f>
        <v>-104412</v>
      </c>
      <c r="H165" s="7"/>
    </row>
    <row r="166" spans="1:8" ht="16.5" customHeight="1">
      <c r="A166" s="77"/>
      <c r="B166" s="80" t="s">
        <v>19</v>
      </c>
      <c r="C166" s="87">
        <f aca="true" t="shared" si="2" ref="C166:G167">C167</f>
        <v>80801410</v>
      </c>
      <c r="D166" s="87">
        <f t="shared" si="2"/>
        <v>80801410</v>
      </c>
      <c r="E166" s="87">
        <f t="shared" si="2"/>
        <v>80801410</v>
      </c>
      <c r="F166" s="87">
        <f t="shared" si="2"/>
        <v>80801410</v>
      </c>
      <c r="G166" s="87">
        <f t="shared" si="2"/>
        <v>16994162</v>
      </c>
      <c r="H166" s="7"/>
    </row>
    <row r="167" spans="1:8" ht="15">
      <c r="A167" s="77"/>
      <c r="B167" s="80" t="s">
        <v>214</v>
      </c>
      <c r="C167" s="87">
        <f t="shared" si="2"/>
        <v>80801410</v>
      </c>
      <c r="D167" s="87">
        <f t="shared" si="2"/>
        <v>80801410</v>
      </c>
      <c r="E167" s="87">
        <f>E168</f>
        <v>80801410</v>
      </c>
      <c r="F167" s="87">
        <f t="shared" si="2"/>
        <v>80801410</v>
      </c>
      <c r="G167" s="87">
        <f t="shared" si="2"/>
        <v>16994162</v>
      </c>
      <c r="H167" s="7"/>
    </row>
    <row r="168" spans="1:8" ht="39.75">
      <c r="A168" s="77"/>
      <c r="B168" s="80" t="s">
        <v>215</v>
      </c>
      <c r="C168" s="85">
        <v>80801410</v>
      </c>
      <c r="D168" s="85">
        <v>80801410</v>
      </c>
      <c r="E168" s="87">
        <v>80801410</v>
      </c>
      <c r="F168" s="87">
        <v>80801410</v>
      </c>
      <c r="G168" s="87">
        <v>16994162</v>
      </c>
      <c r="H168" s="7"/>
    </row>
    <row r="169" spans="1:8" ht="15">
      <c r="A169" s="77">
        <v>68.05</v>
      </c>
      <c r="B169" s="113" t="s">
        <v>216</v>
      </c>
      <c r="C169" s="92">
        <f aca="true" t="shared" si="3" ref="C169:G171">+C170</f>
        <v>35642000</v>
      </c>
      <c r="D169" s="92">
        <f t="shared" si="3"/>
        <v>35642000</v>
      </c>
      <c r="E169" s="92">
        <f t="shared" si="3"/>
        <v>14762000</v>
      </c>
      <c r="F169" s="92">
        <f t="shared" si="3"/>
        <v>14190462</v>
      </c>
      <c r="G169" s="92">
        <f t="shared" si="3"/>
        <v>3489328</v>
      </c>
      <c r="H169" s="7"/>
    </row>
    <row r="170" spans="1:8" ht="16.5" customHeight="1">
      <c r="A170" s="77" t="s">
        <v>217</v>
      </c>
      <c r="B170" s="113" t="s">
        <v>12</v>
      </c>
      <c r="C170" s="92">
        <f t="shared" si="3"/>
        <v>35642000</v>
      </c>
      <c r="D170" s="92">
        <f t="shared" si="3"/>
        <v>35642000</v>
      </c>
      <c r="E170" s="92">
        <f t="shared" si="3"/>
        <v>14762000</v>
      </c>
      <c r="F170" s="92">
        <f t="shared" si="3"/>
        <v>14190462</v>
      </c>
      <c r="G170" s="92">
        <f t="shared" si="3"/>
        <v>3489328</v>
      </c>
      <c r="H170" s="7"/>
    </row>
    <row r="171" spans="1:8" ht="16.5" customHeight="1">
      <c r="A171" s="77" t="s">
        <v>218</v>
      </c>
      <c r="B171" s="80" t="s">
        <v>411</v>
      </c>
      <c r="C171" s="92">
        <f t="shared" si="3"/>
        <v>35642000</v>
      </c>
      <c r="D171" s="92">
        <f t="shared" si="3"/>
        <v>35642000</v>
      </c>
      <c r="E171" s="92">
        <f t="shared" si="3"/>
        <v>14762000</v>
      </c>
      <c r="F171" s="92">
        <f t="shared" si="3"/>
        <v>14190462</v>
      </c>
      <c r="G171" s="92">
        <f t="shared" si="3"/>
        <v>3489328</v>
      </c>
      <c r="H171" s="7"/>
    </row>
    <row r="172" spans="1:8" ht="16.5" customHeight="1">
      <c r="A172" s="83" t="s">
        <v>219</v>
      </c>
      <c r="B172" s="113" t="s">
        <v>220</v>
      </c>
      <c r="C172" s="81">
        <f>C173</f>
        <v>35642000</v>
      </c>
      <c r="D172" s="81">
        <f>D173</f>
        <v>35642000</v>
      </c>
      <c r="E172" s="81">
        <f>E173</f>
        <v>14762000</v>
      </c>
      <c r="F172" s="81">
        <f>F173</f>
        <v>14190462</v>
      </c>
      <c r="G172" s="81">
        <f>G173</f>
        <v>3489328</v>
      </c>
      <c r="H172" s="7"/>
    </row>
    <row r="173" spans="1:8" ht="16.5" customHeight="1">
      <c r="A173" s="83" t="s">
        <v>221</v>
      </c>
      <c r="B173" s="113" t="s">
        <v>222</v>
      </c>
      <c r="C173" s="81">
        <f>C175+C176+C177</f>
        <v>35642000</v>
      </c>
      <c r="D173" s="81">
        <f>D175+D176+D177</f>
        <v>35642000</v>
      </c>
      <c r="E173" s="81">
        <f>E175+E176+E177</f>
        <v>14762000</v>
      </c>
      <c r="F173" s="81">
        <f>F175+F176+F177</f>
        <v>14190462</v>
      </c>
      <c r="G173" s="81">
        <f>G175+G176+G177</f>
        <v>3489328</v>
      </c>
      <c r="H173" s="7"/>
    </row>
    <row r="174" spans="1:8" ht="16.5" customHeight="1">
      <c r="A174" s="77" t="s">
        <v>223</v>
      </c>
      <c r="B174" s="113" t="s">
        <v>224</v>
      </c>
      <c r="C174" s="81">
        <f>C175</f>
        <v>20203000</v>
      </c>
      <c r="D174" s="81">
        <f>D175</f>
        <v>20203000</v>
      </c>
      <c r="E174" s="81">
        <f>E175</f>
        <v>8918000</v>
      </c>
      <c r="F174" s="81">
        <f>F175</f>
        <v>8918000</v>
      </c>
      <c r="G174" s="81">
        <f>G175</f>
        <v>2288192</v>
      </c>
      <c r="H174" s="7"/>
    </row>
    <row r="175" spans="1:8" ht="16.5" customHeight="1">
      <c r="A175" s="83" t="s">
        <v>225</v>
      </c>
      <c r="B175" s="114" t="s">
        <v>226</v>
      </c>
      <c r="C175" s="85">
        <v>20203000</v>
      </c>
      <c r="D175" s="85">
        <v>20203000</v>
      </c>
      <c r="E175" s="85">
        <v>8918000</v>
      </c>
      <c r="F175" s="63">
        <v>8918000</v>
      </c>
      <c r="G175" s="63">
        <v>2288192</v>
      </c>
      <c r="H175" s="7"/>
    </row>
    <row r="176" spans="1:8" ht="16.5" customHeight="1">
      <c r="A176" s="83" t="s">
        <v>227</v>
      </c>
      <c r="B176" s="114" t="s">
        <v>228</v>
      </c>
      <c r="C176" s="85">
        <v>15439000</v>
      </c>
      <c r="D176" s="85">
        <v>15439000</v>
      </c>
      <c r="E176" s="85">
        <v>5844000</v>
      </c>
      <c r="F176" s="63">
        <v>5285783</v>
      </c>
      <c r="G176" s="63">
        <v>1204669</v>
      </c>
      <c r="H176" s="7"/>
    </row>
    <row r="177" spans="1:8" ht="16.5" customHeight="1">
      <c r="A177" s="83"/>
      <c r="B177" s="91" t="s">
        <v>229</v>
      </c>
      <c r="C177" s="85">
        <v>0</v>
      </c>
      <c r="D177" s="85">
        <v>0</v>
      </c>
      <c r="E177" s="85">
        <v>0</v>
      </c>
      <c r="F177" s="63">
        <v>-13321</v>
      </c>
      <c r="G177" s="63">
        <v>-3533</v>
      </c>
      <c r="H177" s="7"/>
    </row>
    <row r="178" spans="1:7" ht="27.75" customHeight="1">
      <c r="A178" s="83" t="s">
        <v>22</v>
      </c>
      <c r="B178" s="115" t="s">
        <v>23</v>
      </c>
      <c r="C178" s="36">
        <f>C179</f>
        <v>0</v>
      </c>
      <c r="D178" s="36">
        <f>D179</f>
        <v>0</v>
      </c>
      <c r="E178" s="36">
        <f>E179</f>
        <v>0</v>
      </c>
      <c r="F178" s="36">
        <f>F179</f>
        <v>0</v>
      </c>
      <c r="G178" s="36">
        <f>G179</f>
        <v>0</v>
      </c>
    </row>
    <row r="179" spans="1:7" ht="15">
      <c r="A179" s="83" t="s">
        <v>230</v>
      </c>
      <c r="B179" s="115" t="s">
        <v>231</v>
      </c>
      <c r="C179" s="36">
        <f>C180+C181+C182</f>
        <v>0</v>
      </c>
      <c r="D179" s="36">
        <f>D180+D181+D182</f>
        <v>0</v>
      </c>
      <c r="E179" s="36">
        <f>E180+E181+E182</f>
        <v>0</v>
      </c>
      <c r="F179" s="36">
        <f>F180+F181+F182</f>
        <v>0</v>
      </c>
      <c r="G179" s="36">
        <f>G180+G181+G182</f>
        <v>0</v>
      </c>
    </row>
    <row r="180" spans="1:7" ht="15">
      <c r="A180" s="83" t="s">
        <v>232</v>
      </c>
      <c r="B180" s="116" t="s">
        <v>233</v>
      </c>
      <c r="C180" s="85"/>
      <c r="D180" s="85"/>
      <c r="E180" s="63"/>
      <c r="F180" s="63"/>
      <c r="G180" s="63"/>
    </row>
    <row r="181" spans="1:7" ht="15">
      <c r="A181" s="83" t="s">
        <v>234</v>
      </c>
      <c r="B181" s="116" t="s">
        <v>235</v>
      </c>
      <c r="C181" s="85"/>
      <c r="D181" s="85"/>
      <c r="E181" s="63"/>
      <c r="F181" s="63"/>
      <c r="G181" s="63"/>
    </row>
    <row r="182" spans="1:7" ht="15">
      <c r="A182" s="83" t="s">
        <v>236</v>
      </c>
      <c r="B182" s="116" t="s">
        <v>237</v>
      </c>
      <c r="C182" s="85"/>
      <c r="D182" s="85"/>
      <c r="E182" s="63"/>
      <c r="F182" s="63"/>
      <c r="G182" s="63"/>
    </row>
    <row r="183" spans="1:7" ht="15">
      <c r="A183" s="83" t="s">
        <v>238</v>
      </c>
      <c r="B183" s="115" t="s">
        <v>239</v>
      </c>
      <c r="C183" s="36">
        <f aca="true" t="shared" si="4" ref="C183:G184">C184</f>
        <v>0</v>
      </c>
      <c r="D183" s="36">
        <f t="shared" si="4"/>
        <v>0</v>
      </c>
      <c r="E183" s="36">
        <f t="shared" si="4"/>
        <v>0</v>
      </c>
      <c r="F183" s="36">
        <f t="shared" si="4"/>
        <v>0</v>
      </c>
      <c r="G183" s="36">
        <f t="shared" si="4"/>
        <v>0</v>
      </c>
    </row>
    <row r="184" spans="1:7" ht="15">
      <c r="A184" s="83" t="s">
        <v>240</v>
      </c>
      <c r="B184" s="115" t="s">
        <v>12</v>
      </c>
      <c r="C184" s="36">
        <f t="shared" si="4"/>
        <v>0</v>
      </c>
      <c r="D184" s="36">
        <f t="shared" si="4"/>
        <v>0</v>
      </c>
      <c r="E184" s="36">
        <f t="shared" si="4"/>
        <v>0</v>
      </c>
      <c r="F184" s="36">
        <f t="shared" si="4"/>
        <v>0</v>
      </c>
      <c r="G184" s="36">
        <f t="shared" si="4"/>
        <v>0</v>
      </c>
    </row>
    <row r="185" spans="1:7" ht="39.75">
      <c r="A185" s="83" t="s">
        <v>241</v>
      </c>
      <c r="B185" s="115" t="s">
        <v>23</v>
      </c>
      <c r="C185" s="36">
        <f>C188</f>
        <v>0</v>
      </c>
      <c r="D185" s="36">
        <f>D188</f>
        <v>0</v>
      </c>
      <c r="E185" s="36">
        <f>E188</f>
        <v>0</v>
      </c>
      <c r="F185" s="36">
        <f>F188</f>
        <v>0</v>
      </c>
      <c r="G185" s="36">
        <f>G188</f>
        <v>0</v>
      </c>
    </row>
    <row r="186" spans="1:7" ht="15">
      <c r="A186" s="83" t="s">
        <v>242</v>
      </c>
      <c r="B186" s="115" t="s">
        <v>34</v>
      </c>
      <c r="C186" s="36">
        <f aca="true" t="shared" si="5" ref="C186:G187">C187</f>
        <v>0</v>
      </c>
      <c r="D186" s="36">
        <f t="shared" si="5"/>
        <v>0</v>
      </c>
      <c r="E186" s="36">
        <f t="shared" si="5"/>
        <v>0</v>
      </c>
      <c r="F186" s="36">
        <f t="shared" si="5"/>
        <v>0</v>
      </c>
      <c r="G186" s="36">
        <f t="shared" si="5"/>
        <v>0</v>
      </c>
    </row>
    <row r="187" spans="1:7" ht="15">
      <c r="A187" s="83" t="s">
        <v>240</v>
      </c>
      <c r="B187" s="115" t="s">
        <v>12</v>
      </c>
      <c r="C187" s="36">
        <f t="shared" si="5"/>
        <v>0</v>
      </c>
      <c r="D187" s="36">
        <f t="shared" si="5"/>
        <v>0</v>
      </c>
      <c r="E187" s="36">
        <f t="shared" si="5"/>
        <v>0</v>
      </c>
      <c r="F187" s="36">
        <f t="shared" si="5"/>
        <v>0</v>
      </c>
      <c r="G187" s="36">
        <f t="shared" si="5"/>
        <v>0</v>
      </c>
    </row>
    <row r="188" spans="1:7" ht="24" customHeight="1">
      <c r="A188" s="83" t="s">
        <v>240</v>
      </c>
      <c r="B188" s="116" t="s">
        <v>23</v>
      </c>
      <c r="C188" s="85"/>
      <c r="D188" s="85"/>
      <c r="E188" s="63"/>
      <c r="F188" s="63"/>
      <c r="G188" s="63"/>
    </row>
    <row r="189" spans="1:7" ht="15">
      <c r="A189" s="83" t="s">
        <v>240</v>
      </c>
      <c r="B189" s="115" t="s">
        <v>231</v>
      </c>
      <c r="C189" s="36">
        <f aca="true" t="shared" si="6" ref="C189:G191">C190</f>
        <v>0</v>
      </c>
      <c r="D189" s="36">
        <f t="shared" si="6"/>
        <v>0</v>
      </c>
      <c r="E189" s="36">
        <f t="shared" si="6"/>
        <v>0</v>
      </c>
      <c r="F189" s="36">
        <f t="shared" si="6"/>
        <v>0</v>
      </c>
      <c r="G189" s="36">
        <f t="shared" si="6"/>
        <v>0</v>
      </c>
    </row>
    <row r="190" spans="1:7" ht="15">
      <c r="A190" s="83" t="s">
        <v>243</v>
      </c>
      <c r="B190" s="115" t="s">
        <v>235</v>
      </c>
      <c r="C190" s="36">
        <f t="shared" si="6"/>
        <v>0</v>
      </c>
      <c r="D190" s="36">
        <f t="shared" si="6"/>
        <v>0</v>
      </c>
      <c r="E190" s="36">
        <f t="shared" si="6"/>
        <v>0</v>
      </c>
      <c r="F190" s="36">
        <f t="shared" si="6"/>
        <v>0</v>
      </c>
      <c r="G190" s="36">
        <f t="shared" si="6"/>
        <v>0</v>
      </c>
    </row>
    <row r="191" spans="1:7" ht="15">
      <c r="A191" s="83" t="s">
        <v>240</v>
      </c>
      <c r="B191" s="115" t="s">
        <v>244</v>
      </c>
      <c r="C191" s="36">
        <f t="shared" si="6"/>
        <v>0</v>
      </c>
      <c r="D191" s="36">
        <f t="shared" si="6"/>
        <v>0</v>
      </c>
      <c r="E191" s="36">
        <f t="shared" si="6"/>
        <v>0</v>
      </c>
      <c r="F191" s="36">
        <f t="shared" si="6"/>
        <v>0</v>
      </c>
      <c r="G191" s="36">
        <f t="shared" si="6"/>
        <v>0</v>
      </c>
    </row>
    <row r="192" spans="1:7" ht="15">
      <c r="A192" s="83" t="s">
        <v>240</v>
      </c>
      <c r="B192" s="116" t="s">
        <v>245</v>
      </c>
      <c r="C192" s="85"/>
      <c r="D192" s="85"/>
      <c r="E192" s="63"/>
      <c r="F192" s="63"/>
      <c r="G192" s="63"/>
    </row>
    <row r="193" spans="1:7" ht="33.75" customHeight="1">
      <c r="A193" s="119"/>
      <c r="B193" s="119"/>
      <c r="C193" s="119"/>
      <c r="D193" s="119"/>
      <c r="E193" s="119"/>
      <c r="F193" s="119"/>
      <c r="G193" s="119"/>
    </row>
    <row r="194" ht="15" hidden="1"/>
    <row r="195" ht="2.25" customHeight="1"/>
    <row r="196" spans="2:5" ht="15">
      <c r="B196" s="65" t="s">
        <v>407</v>
      </c>
      <c r="E196" s="65" t="s">
        <v>409</v>
      </c>
    </row>
    <row r="197" spans="2:5" ht="15">
      <c r="B197" s="65" t="s">
        <v>408</v>
      </c>
      <c r="E197" s="65" t="s">
        <v>410</v>
      </c>
    </row>
  </sheetData>
  <sheetProtection/>
  <protectedRanges>
    <protectedRange sqref="B2:B3" name="Zonă1_1"/>
    <protectedRange sqref="F108:G116 F43:G48 F141:G143 F66:G66 F34:G37 F118:G122 F96:G101 F59:G63 F77:G81 F88:G93 F51:G54 F139:G139 F104:G106 F129:G129 F25:G30 F32:G32" name="Zonă3"/>
    <protectedRange sqref="B1" name="Zonă1_1_1_1_1_1"/>
  </protectedRanges>
  <mergeCells count="1">
    <mergeCell ref="A193:G193"/>
  </mergeCells>
  <printOptions horizontalCentered="1"/>
  <pageMargins left="0.31" right="0.17" top="0.21" bottom="0.18" header="0.17" footer="0.17"/>
  <pageSetup orientation="portrait" scale="64" r:id="rId1"/>
  <rowBreaks count="1" manualBreakCount="1">
    <brk id="129" max="27"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Geanina NICUTA</dc:creator>
  <cp:keywords/>
  <dc:description/>
  <cp:lastModifiedBy>Windows User</cp:lastModifiedBy>
  <cp:lastPrinted>2018-05-22T06:31:15Z</cp:lastPrinted>
  <dcterms:created xsi:type="dcterms:W3CDTF">2018-04-11T08:46:28Z</dcterms:created>
  <dcterms:modified xsi:type="dcterms:W3CDTF">2018-07-12T09:10:11Z</dcterms:modified>
  <cp:category/>
  <cp:version/>
  <cp:contentType/>
  <cp:contentStatus/>
</cp:coreProperties>
</file>